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E:\Sajid Data 20-12-2022\Taaleem foundation data\Taaleem Foundation Projects data\OGDCL CSR\OGDCL-Jhal Magsi\Procurement\BOQs\BOQ's blank\"/>
    </mc:Choice>
  </mc:AlternateContent>
  <xr:revisionPtr revIDLastSave="0" documentId="13_ncr:1_{50CC61C1-0AD7-4774-9057-658E832864FD}" xr6:coauthVersionLast="47" xr6:coauthVersionMax="47" xr10:uidLastSave="{00000000-0000-0000-0000-000000000000}"/>
  <bookViews>
    <workbookView xWindow="-120" yWindow="-120" windowWidth="20730" windowHeight="11160" xr2:uid="{00000000-000D-0000-FFFF-FFFF00000000}"/>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Table 9" sheetId="9" r:id="rId9"/>
    <sheet name="Table 10" sheetId="10" r:id="rId10"/>
    <sheet name="Table 11" sheetId="11" r:id="rId11"/>
    <sheet name="Table 12" sheetId="12" r:id="rId12"/>
    <sheet name="Table 13" sheetId="13" r:id="rId13"/>
    <sheet name="Table 14" sheetId="14" r:id="rId14"/>
    <sheet name="Table 15" sheetId="15" r:id="rId15"/>
    <sheet name="Table 16" sheetId="16" r:id="rId16"/>
    <sheet name="Table 17" sheetId="17" r:id="rId17"/>
    <sheet name="Table 18" sheetId="18" r:id="rId18"/>
    <sheet name="Table 19" sheetId="19" r:id="rId19"/>
    <sheet name="Table 20" sheetId="20" r:id="rId20"/>
    <sheet name="Table 21" sheetId="21"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8" i="16" l="1"/>
  <c r="G194" i="16"/>
  <c r="G190" i="16"/>
  <c r="G187" i="16"/>
  <c r="G183" i="16"/>
  <c r="G179" i="16"/>
  <c r="G175" i="16"/>
  <c r="G135" i="16"/>
  <c r="G118" i="16"/>
  <c r="G45" i="16"/>
  <c r="G41" i="16" l="1"/>
  <c r="G33" i="16"/>
  <c r="G37" i="16" s="1"/>
  <c r="G42" i="16" s="1"/>
  <c r="G24" i="16"/>
  <c r="G6" i="16"/>
  <c r="G29" i="18"/>
  <c r="G26" i="18"/>
  <c r="G15" i="18"/>
  <c r="G11" i="18"/>
  <c r="G8" i="18"/>
  <c r="H40" i="19"/>
  <c r="H35" i="19"/>
  <c r="H41" i="19" s="1"/>
  <c r="H29" i="19"/>
  <c r="H21" i="19"/>
  <c r="H18" i="19"/>
  <c r="H13" i="19"/>
  <c r="H10" i="19"/>
  <c r="H39" i="20"/>
  <c r="H35" i="20"/>
  <c r="H40" i="20" s="1"/>
  <c r="H31" i="20"/>
  <c r="H27" i="20"/>
  <c r="H22" i="20"/>
  <c r="H28" i="20" s="1"/>
  <c r="H18" i="20"/>
  <c r="H15" i="20"/>
  <c r="H11" i="20"/>
  <c r="H7" i="20"/>
  <c r="H19" i="21"/>
  <c r="H16" i="21"/>
  <c r="H13" i="21"/>
  <c r="H10" i="21"/>
  <c r="H7" i="21"/>
  <c r="G98" i="16"/>
  <c r="G94" i="16"/>
  <c r="G91" i="16"/>
  <c r="G87" i="16"/>
  <c r="G83" i="16"/>
  <c r="G79" i="16"/>
  <c r="G67" i="16"/>
  <c r="G51" i="16"/>
  <c r="H22" i="19" l="1"/>
  <c r="H23" i="19" s="1"/>
  <c r="H24" i="19" s="1"/>
  <c r="G113" i="16"/>
  <c r="G114" i="16" s="1"/>
  <c r="G115" i="16" s="1"/>
  <c r="G19" i="15"/>
  <c r="G18" i="15"/>
  <c r="G15" i="15"/>
  <c r="G14" i="15"/>
  <c r="G11" i="15"/>
  <c r="G10" i="15"/>
  <c r="G8" i="15"/>
  <c r="G7" i="15"/>
  <c r="G5" i="15"/>
  <c r="G4" i="15"/>
  <c r="G21" i="15" s="1"/>
  <c r="C14" i="1" s="1"/>
  <c r="G32" i="14"/>
  <c r="G28" i="14"/>
  <c r="G25" i="14"/>
  <c r="G22" i="14"/>
  <c r="G19" i="14"/>
  <c r="G18" i="14"/>
  <c r="G16" i="14"/>
  <c r="G13" i="14"/>
  <c r="G10" i="14"/>
  <c r="G7" i="14"/>
  <c r="G6" i="14"/>
  <c r="G3" i="14"/>
  <c r="G2" i="14"/>
  <c r="G53" i="13"/>
  <c r="G52" i="13"/>
  <c r="G49" i="13"/>
  <c r="G48" i="13"/>
  <c r="G45" i="13"/>
  <c r="G44" i="13"/>
  <c r="G40" i="13"/>
  <c r="G39" i="13"/>
  <c r="G36" i="13"/>
  <c r="G35" i="13"/>
  <c r="G32" i="13"/>
  <c r="G31" i="13"/>
  <c r="G28" i="13"/>
  <c r="G27" i="13"/>
  <c r="G24" i="13"/>
  <c r="G23" i="13"/>
  <c r="G20" i="13"/>
  <c r="G19" i="13"/>
  <c r="G17" i="13"/>
  <c r="G16" i="13"/>
  <c r="G13" i="13"/>
  <c r="G12" i="13"/>
  <c r="G9" i="13"/>
  <c r="G8" i="13"/>
  <c r="G5" i="13"/>
  <c r="G4" i="13"/>
  <c r="G10" i="12"/>
  <c r="G9" i="12"/>
  <c r="G8" i="12"/>
  <c r="G6" i="12"/>
  <c r="G5" i="12"/>
  <c r="G3" i="12"/>
  <c r="G26" i="11"/>
  <c r="G4" i="11"/>
  <c r="G5" i="11"/>
  <c r="G7" i="11"/>
  <c r="G9" i="11"/>
  <c r="G10" i="11"/>
  <c r="G13" i="11"/>
  <c r="G14" i="11"/>
  <c r="G16" i="11"/>
  <c r="G17" i="11"/>
  <c r="G19" i="11"/>
  <c r="G20" i="11"/>
  <c r="G22" i="11"/>
  <c r="G24" i="11"/>
  <c r="G27" i="11"/>
  <c r="G29" i="11"/>
  <c r="G3" i="11"/>
  <c r="G35" i="10"/>
  <c r="G34" i="10"/>
  <c r="G33" i="10"/>
  <c r="G31" i="10"/>
  <c r="G30" i="10"/>
  <c r="G29" i="10"/>
  <c r="G27" i="10"/>
  <c r="G26" i="10"/>
  <c r="G24" i="10"/>
  <c r="G23" i="10"/>
  <c r="G21" i="10"/>
  <c r="G20" i="10"/>
  <c r="G18" i="10"/>
  <c r="G17" i="10"/>
  <c r="G15" i="10"/>
  <c r="G14" i="10"/>
  <c r="G12" i="10"/>
  <c r="G11" i="10"/>
  <c r="G10" i="10"/>
  <c r="G8" i="10"/>
  <c r="G7" i="10"/>
  <c r="G5" i="10"/>
  <c r="G4" i="10"/>
  <c r="G22" i="9"/>
  <c r="G21" i="9"/>
  <c r="G19" i="9"/>
  <c r="G18" i="9"/>
  <c r="G16" i="9"/>
  <c r="G15" i="9"/>
  <c r="G13" i="9"/>
  <c r="G12" i="9"/>
  <c r="G10" i="9"/>
  <c r="G9" i="9"/>
  <c r="G7" i="9"/>
  <c r="G6" i="9"/>
  <c r="G24" i="8"/>
  <c r="G23" i="8"/>
  <c r="G21" i="8"/>
  <c r="G20" i="8"/>
  <c r="G18" i="8"/>
  <c r="G17" i="8"/>
  <c r="G15" i="8"/>
  <c r="G14" i="8"/>
  <c r="G12" i="8"/>
  <c r="G10" i="8"/>
  <c r="G8" i="8"/>
  <c r="G7" i="8"/>
  <c r="G4" i="8"/>
  <c r="G34" i="7"/>
  <c r="G31" i="7"/>
  <c r="G30" i="7"/>
  <c r="G27" i="7"/>
  <c r="G26" i="7"/>
  <c r="G23" i="7"/>
  <c r="G22" i="7"/>
  <c r="G19" i="7"/>
  <c r="G18" i="7"/>
  <c r="G17" i="7"/>
  <c r="G14" i="7"/>
  <c r="G13" i="7"/>
  <c r="G12" i="7"/>
  <c r="G9" i="7"/>
  <c r="G7" i="7"/>
  <c r="G6" i="7"/>
  <c r="G5" i="7"/>
  <c r="G3" i="7"/>
  <c r="G35" i="7" s="1"/>
  <c r="G33" i="6"/>
  <c r="G32" i="6"/>
  <c r="G27" i="6"/>
  <c r="G26" i="6"/>
  <c r="G23" i="6"/>
  <c r="G22" i="6"/>
  <c r="G17" i="6"/>
  <c r="G16" i="6"/>
  <c r="G15" i="6"/>
  <c r="G12" i="6"/>
  <c r="G11" i="6"/>
  <c r="G8" i="6"/>
  <c r="G7" i="6"/>
  <c r="G4" i="6"/>
  <c r="G3" i="6"/>
  <c r="G33" i="5"/>
  <c r="G30" i="5"/>
  <c r="G29" i="5"/>
  <c r="G28" i="5"/>
  <c r="G23" i="5"/>
  <c r="G22" i="5"/>
  <c r="G19" i="5"/>
  <c r="G16" i="5"/>
  <c r="G14" i="5"/>
  <c r="G13" i="5"/>
  <c r="G10" i="5"/>
  <c r="G9" i="5"/>
  <c r="G6" i="5"/>
  <c r="G5" i="5"/>
  <c r="G43" i="4"/>
  <c r="G40" i="4"/>
  <c r="G36" i="4"/>
  <c r="G35" i="4"/>
  <c r="G34" i="4"/>
  <c r="G31" i="4"/>
  <c r="G30" i="4"/>
  <c r="G29" i="4"/>
  <c r="G26" i="4"/>
  <c r="G25" i="4"/>
  <c r="G24" i="4"/>
  <c r="G20" i="4"/>
  <c r="G19" i="4"/>
  <c r="G18" i="4"/>
  <c r="G15" i="4"/>
  <c r="G14" i="4"/>
  <c r="G13" i="4"/>
  <c r="G10" i="4"/>
  <c r="G7" i="4"/>
  <c r="G6" i="4"/>
  <c r="G5" i="4"/>
  <c r="G35" i="3"/>
  <c r="G34" i="3"/>
  <c r="G33" i="3"/>
  <c r="G30" i="3"/>
  <c r="G29" i="3"/>
  <c r="G28" i="3"/>
  <c r="G24" i="3"/>
  <c r="G23" i="3"/>
  <c r="G22" i="3"/>
  <c r="G19" i="3"/>
  <c r="G16" i="3"/>
  <c r="G12" i="3"/>
  <c r="G11" i="3"/>
  <c r="G7" i="3"/>
  <c r="G4" i="3"/>
  <c r="G35" i="2"/>
  <c r="G32" i="2"/>
  <c r="G31" i="2"/>
  <c r="G30" i="2"/>
  <c r="G27" i="2"/>
  <c r="G26" i="2"/>
  <c r="G25" i="2"/>
  <c r="G21" i="2"/>
  <c r="G18" i="2"/>
  <c r="G15" i="2"/>
  <c r="G12" i="2"/>
  <c r="G9" i="2"/>
  <c r="G6" i="2"/>
  <c r="G34" i="6" l="1"/>
  <c r="G36" i="2"/>
  <c r="G44" i="4"/>
  <c r="G25" i="8"/>
  <c r="G30" i="11"/>
  <c r="G56" i="13"/>
  <c r="G36" i="3"/>
  <c r="G34" i="5"/>
  <c r="G23" i="9"/>
  <c r="G36" i="10"/>
  <c r="G11" i="12"/>
  <c r="G12" i="12" s="1"/>
  <c r="C12" i="1" s="1"/>
  <c r="G33" i="14"/>
  <c r="G34" i="14" s="1"/>
  <c r="C13" i="1" s="1"/>
  <c r="G26" i="8" l="1"/>
  <c r="C11" i="1" s="1"/>
  <c r="C15" i="1" s="1"/>
  <c r="D15" i="1" l="1"/>
  <c r="C16" i="1"/>
</calcChain>
</file>

<file path=xl/sharedStrings.xml><?xml version="1.0" encoding="utf-8"?>
<sst xmlns="http://schemas.openxmlformats.org/spreadsheetml/2006/main" count="2332" uniqueCount="428">
  <si>
    <t>CONSTRUCTION OF STAFF UNITS AT JHAL MAGSI</t>
  </si>
  <si>
    <t>BASED ON PREVAILING MARKET RATES</t>
  </si>
  <si>
    <t>ENGINEER'S ESTIMATE</t>
  </si>
  <si>
    <t>GROUND FLOOR 2 UNITS</t>
  </si>
  <si>
    <t>FIRST FLOOR 2 UNITS</t>
  </si>
  <si>
    <t>MUMMTY FLOOR</t>
  </si>
  <si>
    <t>TOTAL</t>
  </si>
  <si>
    <t>S.No</t>
  </si>
  <si>
    <t>DESCRIPTION OF WORKS</t>
  </si>
  <si>
    <t>AMOUNT IN PAK. RUPEES</t>
  </si>
  <si>
    <t>TOTAL COST         (RS)</t>
  </si>
  <si>
    <t>COST  PER  SFT (Rs)</t>
  </si>
  <si>
    <t>CIVIL WORKS</t>
  </si>
  <si>
    <t>ELECTRICAL  WORKS</t>
  </si>
  <si>
    <t>PLUMBING WORKS</t>
  </si>
  <si>
    <t>GAS WORK</t>
  </si>
  <si>
    <t>GRAND TOTAL</t>
  </si>
  <si>
    <t>IN MILLION :</t>
  </si>
  <si>
    <t>CONSTRUCTION OF STAFF RESIDENCE                                                                                                                       Page 1</t>
  </si>
  <si>
    <r>
      <rPr>
        <u/>
        <sz val="10"/>
        <rFont val="Calibri"/>
        <family val="2"/>
        <scheme val="minor"/>
      </rPr>
      <t>TOTAL COVERED AREA OF BUILDING </t>
    </r>
  </si>
  <si>
    <r>
      <rPr>
        <b/>
        <u/>
        <sz val="10"/>
        <rFont val="Calibri"/>
        <family val="2"/>
        <scheme val="minor"/>
      </rPr>
      <t>A</t>
    </r>
  </si>
  <si>
    <r>
      <rPr>
        <b/>
        <u/>
        <sz val="10"/>
        <rFont val="Calibri"/>
        <family val="2"/>
        <scheme val="minor"/>
      </rPr>
      <t>MAIN BUILDING WORKS</t>
    </r>
  </si>
  <si>
    <t>CIVIL WORKS BOQ</t>
  </si>
  <si>
    <t>MKS</t>
  </si>
  <si>
    <t>DESCRIPTION OF ITEMS</t>
  </si>
  <si>
    <t>QTY</t>
  </si>
  <si>
    <t>UNIT</t>
  </si>
  <si>
    <t>RATE (RS)</t>
  </si>
  <si>
    <t>EARTH WORKS</t>
  </si>
  <si>
    <t>NSR</t>
  </si>
  <si>
    <t>GROUND FLOOR</t>
  </si>
  <si>
    <t>SFT</t>
  </si>
  <si>
    <t>CFT</t>
  </si>
  <si>
    <t>PLAIN CEMENT CONCRATE WORKS IN FOUNDATION</t>
  </si>
  <si>
    <t>STELL REINFORCMENT WORKS</t>
  </si>
  <si>
    <t>TON</t>
  </si>
  <si>
    <t>FIRST  FLOOR</t>
  </si>
  <si>
    <t>MUMMTY</t>
  </si>
  <si>
    <t>FIRST FLOOR</t>
  </si>
  <si>
    <t>Page 2 of 35</t>
  </si>
  <si>
    <r>
      <rPr>
        <b/>
        <sz val="10"/>
        <rFont val="Calibri"/>
        <family val="2"/>
        <scheme val="minor"/>
      </rPr>
      <t>S.
No</t>
    </r>
  </si>
  <si>
    <r>
      <rPr>
        <b/>
        <sz val="10"/>
        <rFont val="Calibri"/>
        <family val="2"/>
        <scheme val="minor"/>
      </rPr>
      <t>AMOUNT
(RS)</t>
    </r>
  </si>
  <si>
    <r>
      <rPr>
        <b/>
        <sz val="10"/>
        <rFont val="Calibri"/>
        <family val="2"/>
        <scheme val="minor"/>
      </rPr>
      <t xml:space="preserve">Clearing the Site </t>
    </r>
    <r>
      <rPr>
        <sz val="10"/>
        <rFont val="Calibri"/>
        <family val="2"/>
        <scheme val="minor"/>
      </rPr>
      <t>/ jungle by cutting removing ,all shrubs ,trees and taking out entire roots and filling the hollows with earth dressing consolidation and watering the filling including stacking the serviceable material and disposal
of unserviceable material lead up to 300 meters.</t>
    </r>
  </si>
  <si>
    <r>
      <rPr>
        <b/>
        <sz val="10"/>
        <rFont val="Calibri"/>
        <family val="2"/>
        <scheme val="minor"/>
      </rPr>
      <t xml:space="preserve">Excavation  in  foundation  of  </t>
    </r>
    <r>
      <rPr>
        <sz val="10"/>
        <rFont val="Calibri"/>
        <family val="2"/>
        <scheme val="minor"/>
      </rPr>
      <t>buildings  and  bridges  including  layout, dressing,  refilling  around  structures  with   excavated  earth,   watering  &amp; ramming lead upto 100 ft. (30m) &amp; lift upto 5 ft. (1.5m)( Shingle or gravel )</t>
    </r>
  </si>
  <si>
    <r>
      <rPr>
        <b/>
        <sz val="10"/>
        <rFont val="Calibri"/>
        <family val="2"/>
        <scheme val="minor"/>
      </rPr>
      <t xml:space="preserve">Filling, </t>
    </r>
    <r>
      <rPr>
        <sz val="10"/>
        <rFont val="Calibri"/>
        <family val="2"/>
        <scheme val="minor"/>
      </rPr>
      <t>watering and compacting earth under floors in layers not exceeding 8 inchs in thickness With new earth excavated from outside, lead upto 100 ft. (30m) and lift upto 5 ft. (1.5m) including royality of Clay</t>
    </r>
  </si>
  <si>
    <r>
      <rPr>
        <b/>
        <sz val="10"/>
        <rFont val="Calibri"/>
        <family val="2"/>
        <scheme val="minor"/>
      </rPr>
      <t xml:space="preserve">Filling,  watering  and  compacting  earth  under  floors  </t>
    </r>
    <r>
      <rPr>
        <sz val="10"/>
        <rFont val="Calibri"/>
        <family val="2"/>
        <scheme val="minor"/>
      </rPr>
      <t xml:space="preserve">in  layers  not
exceeding 8 inchs in thickness </t>
    </r>
    <r>
      <rPr>
        <b/>
        <sz val="10"/>
        <rFont val="Calibri"/>
        <family val="2"/>
        <scheme val="minor"/>
      </rPr>
      <t>With surplus earth from foundation etc.</t>
    </r>
  </si>
  <si>
    <r>
      <rPr>
        <sz val="10"/>
        <rFont val="Calibri"/>
        <family val="2"/>
        <scheme val="minor"/>
      </rPr>
      <t xml:space="preserve">Spraying approved </t>
    </r>
    <r>
      <rPr>
        <b/>
        <sz val="10"/>
        <rFont val="Calibri"/>
        <family val="2"/>
        <scheme val="minor"/>
      </rPr>
      <t xml:space="preserve">anti-termite chemical </t>
    </r>
    <r>
      <rPr>
        <sz val="10"/>
        <rFont val="Calibri"/>
        <family val="2"/>
        <scheme val="minor"/>
      </rPr>
      <t>mixed with water in the ratio of
1:40</t>
    </r>
  </si>
  <si>
    <r>
      <rPr>
        <sz val="10"/>
        <rFont val="Calibri"/>
        <family val="2"/>
        <scheme val="minor"/>
      </rPr>
      <t xml:space="preserve">Providing  and  laying  plain  Machine  mixed  </t>
    </r>
    <r>
      <rPr>
        <b/>
        <sz val="10"/>
        <rFont val="Calibri"/>
        <family val="2"/>
        <scheme val="minor"/>
      </rPr>
      <t xml:space="preserve">1:4:8  cement  concrete  </t>
    </r>
    <r>
      <rPr>
        <sz val="10"/>
        <rFont val="Calibri"/>
        <family val="2"/>
        <scheme val="minor"/>
      </rPr>
      <t>using sand approved source and crushed aggregate having maximum size upto 1- 1/2"  (38mm)  &amp;  down  gauge  in  foundation  and  plinth  including  leveling,
compacting &amp; curing.</t>
    </r>
  </si>
  <si>
    <r>
      <rPr>
        <b/>
        <sz val="10"/>
        <rFont val="Calibri"/>
        <family val="2"/>
        <scheme val="minor"/>
      </rPr>
      <t xml:space="preserve">Providing,    fabricating    and    laying       deformed    Grade    60     steel </t>
    </r>
    <r>
      <rPr>
        <sz val="10"/>
        <rFont val="Calibri"/>
        <family val="2"/>
        <scheme val="minor"/>
      </rPr>
      <t>reinforcement  (deformed bar) for all   kinds of R.C.C work in foundation, plinth and ground floor including the cost of straightening, removal of rust, cutting,  bending,  binding,  wastage and providing such over-laps as are not shown  on  the  drawings.  The  cost  of  binding  wire  and  cement  concrete spacer  blocks  or  chairs  for  binding  and  holding  the  reinforcement  in
position is inclusive upto15 ft (5m) height</t>
    </r>
  </si>
  <si>
    <r>
      <rPr>
        <b/>
        <sz val="10"/>
        <rFont val="Calibri"/>
        <family val="2"/>
        <scheme val="minor"/>
      </rPr>
      <t xml:space="preserve">Providing and fixing iron grill </t>
    </r>
    <r>
      <rPr>
        <sz val="10"/>
        <rFont val="Calibri"/>
        <family val="2"/>
        <scheme val="minor"/>
      </rPr>
      <t>required section of square bars 4/8" as per approved design including welding all sides of the section at the  junction and  fixing  with  sunk  iron  screws  painting  with  two  coats  of  read  oxides
paint in masonry or concrete</t>
    </r>
  </si>
  <si>
    <r>
      <rPr>
        <b/>
        <sz val="10"/>
        <rFont val="Calibri"/>
        <family val="2"/>
        <scheme val="minor"/>
      </rPr>
      <t>REINFORCMENT CEMENT CONCRATE  IN FOUNDATION
WORKS UP TO PLINTH BEAM</t>
    </r>
  </si>
  <si>
    <r>
      <rPr>
        <sz val="10"/>
        <rFont val="Calibri"/>
        <family val="2"/>
        <scheme val="minor"/>
      </rPr>
      <t xml:space="preserve">Providing and laying in situ cement concrete </t>
    </r>
    <r>
      <rPr>
        <b/>
        <sz val="10"/>
        <rFont val="Calibri"/>
        <family val="2"/>
        <scheme val="minor"/>
      </rPr>
      <t xml:space="preserve">(1;2;4 cement sand &amp; crush ) </t>
    </r>
    <r>
      <rPr>
        <sz val="10"/>
        <rFont val="Calibri"/>
        <family val="2"/>
        <scheme val="minor"/>
      </rPr>
      <t xml:space="preserve">using  approved  coarse  sand  and  crushed  aggregate  having  maximum  size upto  3/4"  (19mm)  and  down  gauge  </t>
    </r>
    <r>
      <rPr>
        <b/>
        <sz val="10"/>
        <rFont val="Calibri"/>
        <family val="2"/>
        <scheme val="minor"/>
      </rPr>
      <t xml:space="preserve">in  foundation  </t>
    </r>
    <r>
      <rPr>
        <sz val="10"/>
        <rFont val="Calibri"/>
        <family val="2"/>
        <scheme val="minor"/>
      </rPr>
      <t>including  formwork using wooden braces and without wall ties, compaction, curing and removal
of formwork</t>
    </r>
  </si>
  <si>
    <t>above 4.5mm  thick</t>
  </si>
  <si>
    <t>WATER PROOFING IN FOUNDATION</t>
  </si>
  <si>
    <t>MASONARY  IN SUPER STRUCTER WORKS</t>
  </si>
  <si>
    <t>Page 3 of 35</t>
  </si>
  <si>
    <t>PLASTER WORKS</t>
  </si>
  <si>
    <t>FLOORING WORKS</t>
  </si>
  <si>
    <t>Page 4 of 35</t>
  </si>
  <si>
    <r>
      <rPr>
        <sz val="10"/>
        <rFont val="Calibri"/>
        <family val="2"/>
        <scheme val="minor"/>
      </rPr>
      <t xml:space="preserve">Providing and laying </t>
    </r>
    <r>
      <rPr>
        <b/>
        <sz val="10"/>
        <rFont val="Calibri"/>
        <family val="2"/>
        <scheme val="minor"/>
      </rPr>
      <t xml:space="preserve">1:2:4 </t>
    </r>
    <r>
      <rPr>
        <sz val="10"/>
        <rFont val="Calibri"/>
        <family val="2"/>
        <scheme val="minor"/>
      </rPr>
      <t xml:space="preserve">cement concrete using crush stone 19 mm and down  gauge  </t>
    </r>
    <r>
      <rPr>
        <b/>
        <sz val="10"/>
        <rFont val="Calibri"/>
        <family val="2"/>
        <scheme val="minor"/>
      </rPr>
      <t xml:space="preserve">in  beams  </t>
    </r>
    <r>
      <rPr>
        <sz val="10"/>
        <rFont val="Calibri"/>
        <family val="2"/>
        <scheme val="minor"/>
      </rPr>
      <t>of required  shapes or  section including  form work and  its  removal compacting  and  curing  in  basement  and  ground  floor  but
excluding the cost of reinforcement</t>
    </r>
  </si>
  <si>
    <r>
      <rPr>
        <b/>
        <sz val="10"/>
        <rFont val="Calibri"/>
        <family val="2"/>
        <scheme val="minor"/>
      </rPr>
      <t xml:space="preserve">Providing and laying 1:2:4 cement concrete </t>
    </r>
    <r>
      <rPr>
        <sz val="10"/>
        <rFont val="Calibri"/>
        <family val="2"/>
        <scheme val="minor"/>
      </rPr>
      <t xml:space="preserve">using approved coarse sand and crushed aggregate 3/4" (19mm) &amp; down gauge in </t>
    </r>
    <r>
      <rPr>
        <b/>
        <sz val="10"/>
        <rFont val="Calibri"/>
        <family val="2"/>
        <scheme val="minor"/>
      </rPr>
      <t xml:space="preserve">stairs </t>
    </r>
    <r>
      <rPr>
        <sz val="10"/>
        <rFont val="Calibri"/>
        <family val="2"/>
        <scheme val="minor"/>
      </rPr>
      <t>of any shape or section  including  formwork  &amp;  its  removal,  compacting  and  curing  in
basement and ground floor.</t>
    </r>
  </si>
  <si>
    <r>
      <rPr>
        <b/>
        <sz val="10"/>
        <rFont val="Calibri"/>
        <family val="2"/>
        <scheme val="minor"/>
      </rPr>
      <t xml:space="preserve">Providing and laying 1:2:4 cement concrete </t>
    </r>
    <r>
      <rPr>
        <sz val="10"/>
        <rFont val="Calibri"/>
        <family val="2"/>
        <scheme val="minor"/>
      </rPr>
      <t xml:space="preserve">using approved coarse sand and  crushed  aggregate  3/4"  (19mm)  and  down  gauge  in  </t>
    </r>
    <r>
      <rPr>
        <b/>
        <sz val="10"/>
        <rFont val="Calibri"/>
        <family val="2"/>
        <scheme val="minor"/>
      </rPr>
      <t xml:space="preserve">slabs  </t>
    </r>
    <r>
      <rPr>
        <sz val="10"/>
        <rFont val="Calibri"/>
        <family val="2"/>
        <scheme val="minor"/>
      </rPr>
      <t>including formwork  and  its  removal,  compacting  and  curing  upto  6"  (150  mm)
thickness In basement, plinth and ground floor</t>
    </r>
  </si>
  <si>
    <r>
      <rPr>
        <sz val="10"/>
        <rFont val="Calibri"/>
        <family val="2"/>
        <scheme val="minor"/>
      </rPr>
      <t xml:space="preserve">Providing  and  laying  </t>
    </r>
    <r>
      <rPr>
        <b/>
        <sz val="10"/>
        <rFont val="Calibri"/>
        <family val="2"/>
        <scheme val="minor"/>
      </rPr>
      <t xml:space="preserve">1:2:4  cement  concrete  </t>
    </r>
    <r>
      <rPr>
        <sz val="10"/>
        <rFont val="Calibri"/>
        <family val="2"/>
        <scheme val="minor"/>
      </rPr>
      <t xml:space="preserve">using  approved  coarse  sand and  crushed  aggregate  3/4"  (19mm)  and  down  gauge  in  </t>
    </r>
    <r>
      <rPr>
        <b/>
        <sz val="10"/>
        <rFont val="Calibri"/>
        <family val="2"/>
        <scheme val="minor"/>
      </rPr>
      <t xml:space="preserve">balustrade  of stairs  or  balcony,   sun   breakers,   sun   shades,   parapets  and  eave boards </t>
    </r>
    <r>
      <rPr>
        <sz val="10"/>
        <rFont val="Calibri"/>
        <family val="2"/>
        <scheme val="minor"/>
      </rPr>
      <t>upto 3" (75 mm) of required shape or section including formwork &amp;
its removal, compacting and curing in basement and ground floor</t>
    </r>
  </si>
  <si>
    <r>
      <rPr>
        <b/>
        <sz val="10"/>
        <rFont val="Calibri"/>
        <family val="2"/>
        <scheme val="minor"/>
      </rPr>
      <t xml:space="preserve">19mm (3/4") thick cement plaster 1:4 cement mortor ratio on Internal wall and  coloumns </t>
    </r>
    <r>
      <rPr>
        <sz val="10"/>
        <rFont val="Calibri"/>
        <family val="2"/>
        <scheme val="minor"/>
      </rPr>
      <t>in basment  plinth and ground floor including making
edges cornor and curing.</t>
    </r>
  </si>
  <si>
    <r>
      <rPr>
        <b/>
        <sz val="10"/>
        <rFont val="Calibri"/>
        <family val="2"/>
        <scheme val="minor"/>
      </rPr>
      <t xml:space="preserve">Cement  plaster  </t>
    </r>
    <r>
      <rPr>
        <sz val="10"/>
        <rFont val="Calibri"/>
        <family val="2"/>
        <scheme val="minor"/>
      </rPr>
      <t xml:space="preserve">using  Coarse  Sand </t>
    </r>
    <r>
      <rPr>
        <b/>
        <sz val="10"/>
        <rFont val="Calibri"/>
        <family val="2"/>
        <scheme val="minor"/>
      </rPr>
      <t xml:space="preserve">1:4 cement mortar ratio </t>
    </r>
    <r>
      <rPr>
        <sz val="10"/>
        <rFont val="Calibri"/>
        <family val="2"/>
        <scheme val="minor"/>
      </rPr>
      <t xml:space="preserve">on  </t>
    </r>
    <r>
      <rPr>
        <b/>
        <sz val="10"/>
        <rFont val="Calibri"/>
        <family val="2"/>
        <scheme val="minor"/>
      </rPr>
      <t>soffits
of   ceiling</t>
    </r>
    <r>
      <rPr>
        <sz val="10"/>
        <rFont val="Calibri"/>
        <family val="2"/>
        <scheme val="minor"/>
      </rPr>
      <t>,   cantilever  slabs,   sides   and   soffits   of   beams,   in   basement and  ground  floor including making edges, corners and curing.</t>
    </r>
  </si>
  <si>
    <r>
      <rPr>
        <b/>
        <sz val="10"/>
        <rFont val="Calibri"/>
        <family val="2"/>
        <scheme val="minor"/>
      </rPr>
      <t xml:space="preserve">1/2 inch (13mm) </t>
    </r>
    <r>
      <rPr>
        <sz val="10"/>
        <rFont val="Calibri"/>
        <family val="2"/>
        <scheme val="minor"/>
      </rPr>
      <t xml:space="preserve">thick cement plaster using Coarse Sand 1:4 cement mortar
ratio  </t>
    </r>
    <r>
      <rPr>
        <b/>
        <sz val="10"/>
        <rFont val="Calibri"/>
        <family val="2"/>
        <scheme val="minor"/>
      </rPr>
      <t xml:space="preserve">on  external  walls  </t>
    </r>
    <r>
      <rPr>
        <sz val="10"/>
        <rFont val="Calibri"/>
        <family val="2"/>
        <scheme val="minor"/>
      </rPr>
      <t>and  olumns  in  basement,  plinth  and  ground  floor including making edges, corners with deep cut groves and curing.</t>
    </r>
  </si>
  <si>
    <r>
      <rPr>
        <sz val="10"/>
        <rFont val="Calibri"/>
        <family val="2"/>
        <scheme val="minor"/>
      </rPr>
      <t xml:space="preserve">Providing  and  laying  hand  mixed  </t>
    </r>
    <r>
      <rPr>
        <b/>
        <sz val="10"/>
        <rFont val="Calibri"/>
        <family val="2"/>
        <scheme val="minor"/>
      </rPr>
      <t xml:space="preserve">1  :  4  :  8  </t>
    </r>
    <r>
      <rPr>
        <sz val="10"/>
        <rFont val="Calibri"/>
        <family val="2"/>
        <scheme val="minor"/>
      </rPr>
      <t xml:space="preserve">cement  concrete  bed  </t>
    </r>
    <r>
      <rPr>
        <b/>
        <sz val="10"/>
        <rFont val="Calibri"/>
        <family val="2"/>
        <scheme val="minor"/>
      </rPr>
      <t xml:space="preserve">under
floors  </t>
    </r>
    <r>
      <rPr>
        <sz val="10"/>
        <rFont val="Calibri"/>
        <family val="2"/>
        <scheme val="minor"/>
      </rPr>
      <t>using  graded  Crushed  Aggregate  upto  1-1/2"  (37  mm)  and  down gauge complete with leveling, ramming, watering and curing.</t>
    </r>
  </si>
  <si>
    <r>
      <rPr>
        <sz val="10"/>
        <rFont val="Calibri"/>
        <family val="2"/>
        <scheme val="minor"/>
      </rPr>
      <t xml:space="preserve">Providing  and  laying  </t>
    </r>
    <r>
      <rPr>
        <b/>
        <sz val="10"/>
        <rFont val="Calibri"/>
        <family val="2"/>
        <scheme val="minor"/>
      </rPr>
      <t xml:space="preserve">1:2:4  cement  concrete  3"  </t>
    </r>
    <r>
      <rPr>
        <sz val="10"/>
        <rFont val="Calibri"/>
        <family val="2"/>
        <scheme val="minor"/>
      </rPr>
      <t xml:space="preserve">(75  mm)  nominal  thick </t>
    </r>
    <r>
      <rPr>
        <b/>
        <sz val="10"/>
        <rFont val="Calibri"/>
        <family val="2"/>
        <scheme val="minor"/>
      </rPr>
      <t xml:space="preserve">flooring   </t>
    </r>
    <r>
      <rPr>
        <sz val="10"/>
        <rFont val="Calibri"/>
        <family val="2"/>
        <scheme val="minor"/>
      </rPr>
      <t>using crushed aggrgate 3/4" (19mm) and down gauge in ground floor laid in panels including formwork, consolidation, finishing and curing.</t>
    </r>
  </si>
  <si>
    <t>RFT</t>
  </si>
  <si>
    <t>GROUND FLOOR &amp; BEASMENT</t>
  </si>
  <si>
    <t>PAINTING  WORKS</t>
  </si>
  <si>
    <t>Page 5 of 35</t>
  </si>
  <si>
    <t>WINDOWS &amp; DOOR  WORKS</t>
  </si>
  <si>
    <t>Page 6 of 35</t>
  </si>
  <si>
    <t>EACH</t>
  </si>
  <si>
    <t>MISC WORKS</t>
  </si>
  <si>
    <t>Top Floor</t>
  </si>
  <si>
    <t>Page 7 of 35</t>
  </si>
  <si>
    <t>Each</t>
  </si>
  <si>
    <t>Ground Floor</t>
  </si>
  <si>
    <t>R.ft.</t>
  </si>
  <si>
    <t>TOTAL AMOUNT in Rs.</t>
  </si>
  <si>
    <t>Page 8 of 35</t>
  </si>
  <si>
    <t>ELECTRICAL WORKS BOQ</t>
  </si>
  <si>
    <t>ABSTRACT OF COST</t>
  </si>
  <si>
    <t>QUANTITY</t>
  </si>
  <si>
    <t>AMOUNT (RS)</t>
  </si>
  <si>
    <t>Point</t>
  </si>
  <si>
    <t>Page 9 of 35</t>
  </si>
  <si>
    <t>No.</t>
  </si>
  <si>
    <t>No</t>
  </si>
  <si>
    <t>Supply   and   install  10  sq.mm   PVC   insultated single      core     600/1000V.cable     with     copper conductor    in   already   concealed   PVC   conduit. Green Color ForE.C.C  ( Earth Copper Conductor)</t>
  </si>
  <si>
    <t>Page 10 of 35</t>
  </si>
  <si>
    <t>Supply  and  install  single  arm  fancy  wall  bracket comprising brass  bracket, apple white cylinderical glass shade, lamp holder with 100W lamp.</t>
  </si>
  <si>
    <t>Page 11 of 35</t>
  </si>
  <si>
    <t>Job</t>
  </si>
  <si>
    <t>Supply and install 55 gallon eletric geyser</t>
  </si>
  <si>
    <t>Sub Total Schedule  items</t>
  </si>
  <si>
    <t>Page 12 of 35</t>
  </si>
  <si>
    <t>Nos</t>
  </si>
  <si>
    <t>A</t>
  </si>
  <si>
    <t>B</t>
  </si>
  <si>
    <t>TOP FLOOR</t>
  </si>
  <si>
    <t>PLUMBING WORKS BOQ</t>
  </si>
  <si>
    <t>S.   No</t>
  </si>
  <si>
    <t>Description</t>
  </si>
  <si>
    <t>MEASUREMENT</t>
  </si>
  <si>
    <t>L</t>
  </si>
  <si>
    <t>H/D</t>
  </si>
  <si>
    <t>COVERED AREA MENTIONED ON DRAWING</t>
  </si>
  <si>
    <t>TOTAL QUANTITY</t>
  </si>
  <si>
    <t>SEC A A</t>
  </si>
  <si>
    <t>Cft</t>
  </si>
  <si>
    <t>SEC B B</t>
  </si>
  <si>
    <t>SEC C C</t>
  </si>
  <si>
    <t>SEC D D</t>
  </si>
  <si>
    <t>BED ROOMS</t>
  </si>
  <si>
    <t>LIV</t>
  </si>
  <si>
    <t>KIT</t>
  </si>
  <si>
    <t>BATH</t>
  </si>
  <si>
    <t>STAIR AREA</t>
  </si>
  <si>
    <t>ENT LOBBY</t>
  </si>
  <si>
    <t>UNDER PLINTH PROTECTION</t>
  </si>
  <si>
    <t>UNDER EXTERNAL STAIR STEP</t>
  </si>
  <si>
    <t>FRONT SIDE AREA</t>
  </si>
  <si>
    <t>avalable earth</t>
  </si>
  <si>
    <t>ded 1:4:8</t>
  </si>
  <si>
    <t>PCC 1:2:4 raft foundation</t>
  </si>
  <si>
    <t>-</t>
  </si>
  <si>
    <t>UNDER RAFT</t>
  </si>
  <si>
    <t>SIDE WALL</t>
  </si>
  <si>
    <t>UNDER FLOOR</t>
  </si>
  <si>
    <t>UNDER STRIP FOOTING</t>
  </si>
  <si>
    <t>IN FOUNDATION</t>
  </si>
  <si>
    <t>Section A-A</t>
  </si>
  <si>
    <t>4/8 ia bar in Foundation</t>
  </si>
  <si>
    <t>KG</t>
  </si>
  <si>
    <t>Section B-B</t>
  </si>
  <si>
    <t>Section C-C</t>
  </si>
  <si>
    <t>Section D-D</t>
  </si>
  <si>
    <t>3/8 dia bar Rings  in Foundation @9''c/c For sec A A to D D</t>
  </si>
  <si>
    <t>TOTAL-A</t>
  </si>
  <si>
    <t>COL STEEL  UP TO PLINTH  LEVEL</t>
  </si>
  <si>
    <t>C1</t>
  </si>
  <si>
    <t>3/8 dia bar Rings  in col @9''c/c</t>
  </si>
  <si>
    <t>COL STEEL  UP TO 1st ROOF LEVEL</t>
  </si>
  <si>
    <t>TOTAL-B</t>
  </si>
  <si>
    <t>C</t>
  </si>
  <si>
    <t>PLINTH  BAND &amp; TEI BEAM</t>
  </si>
  <si>
    <t>3/8 dia bar Rings  in Plinth Band @12''c/c</t>
  </si>
  <si>
    <t>TOTAL-C</t>
  </si>
  <si>
    <t>D</t>
  </si>
  <si>
    <t>STAIR</t>
  </si>
  <si>
    <t>TOTAL - D</t>
  </si>
  <si>
    <t>E</t>
  </si>
  <si>
    <t>DOOR BAND / LINTLE &amp; Sun shed</t>
  </si>
  <si>
    <t>TOTAL - E</t>
  </si>
  <si>
    <t>F</t>
  </si>
  <si>
    <t>ROOF BEAMS</t>
  </si>
  <si>
    <t>BEAM(RB)</t>
  </si>
  <si>
    <t>3/8 dia bar Rings  in Roof Beam @0.75''c/c</t>
  </si>
  <si>
    <t>BEAM(BCG)</t>
  </si>
  <si>
    <t>BEAM(B1G)</t>
  </si>
  <si>
    <t>BEAM(B2G)</t>
  </si>
  <si>
    <t>Extra projected beams</t>
  </si>
  <si>
    <t>TOTAL -F</t>
  </si>
  <si>
    <t>G</t>
  </si>
  <si>
    <t>ROOF SLAB</t>
  </si>
  <si>
    <t>covered area</t>
  </si>
  <si>
    <t>TOTAL -G</t>
  </si>
  <si>
    <t>TOTAL = A TO F</t>
  </si>
  <si>
    <t>CHANGE IN TO TON</t>
  </si>
  <si>
    <t>Same sft of window</t>
  </si>
  <si>
    <t>Footing concrete</t>
  </si>
  <si>
    <t>Foundation Brick Works</t>
  </si>
  <si>
    <t>LONG WALL</t>
  </si>
  <si>
    <t>SHORT WALL</t>
  </si>
  <si>
    <t>Deduction of Columns</t>
  </si>
  <si>
    <t>2ND STEP</t>
  </si>
  <si>
    <t>3rd STEP</t>
  </si>
  <si>
    <t>STEPS</t>
  </si>
  <si>
    <t>Sub Structure Col Concrete</t>
  </si>
  <si>
    <t>PLINTH BAND</t>
  </si>
  <si>
    <t>STRIPS FOUNDATION</t>
  </si>
  <si>
    <t>DPC</t>
  </si>
  <si>
    <t>below door band + above door band</t>
  </si>
  <si>
    <t>sub total A</t>
  </si>
  <si>
    <t>COLUMNS</t>
  </si>
  <si>
    <t>SAME AS QTY OF COLUMNS CONCRETE</t>
  </si>
  <si>
    <t>DOOR</t>
  </si>
  <si>
    <t>D1</t>
  </si>
  <si>
    <t>D2</t>
  </si>
  <si>
    <t>D3</t>
  </si>
  <si>
    <t>D4</t>
  </si>
  <si>
    <t>WINDOWS &amp; VENTILATORS</t>
  </si>
  <si>
    <t>W</t>
  </si>
  <si>
    <t>W1</t>
  </si>
  <si>
    <t>W2</t>
  </si>
  <si>
    <t>V1</t>
  </si>
  <si>
    <t>sub total B</t>
  </si>
  <si>
    <t>A-B</t>
  </si>
  <si>
    <t>WASH AREA PARTITION WALLS</t>
  </si>
  <si>
    <t>:</t>
  </si>
  <si>
    <t>Deduction of Door</t>
  </si>
  <si>
    <t>DOOR BEND (9" thick )</t>
  </si>
  <si>
    <t>Lintle ( 4.5 " thick )</t>
  </si>
  <si>
    <t>Roof Beams</t>
  </si>
  <si>
    <t>slide</t>
  </si>
  <si>
    <t>Landing</t>
  </si>
  <si>
    <t>steps</t>
  </si>
  <si>
    <t>SLAB</t>
  </si>
  <si>
    <t>Providing and laying 1:2:4 cement concrete using approved coarse sand and  crushed  aggregate  3/4"  (19mm)  and  down  gauge  in  balustrade  of stairs or balcony,  sun  breakers,  sun  shades,  parapets and eave boards upto 3" (75 mm) of required shape or section including formwork &amp; its removal, compacting and curing in basement and ground floor</t>
  </si>
  <si>
    <t>window projection</t>
  </si>
  <si>
    <t>Cement  plaster  using  Coarse  Sand 1:4 cement mortar ratio on  soffits of  ceiling,  cantilever slabs,  sides  and  soffits  of  beams,  in  basement and  ground  floor including making edges, corners and curing.</t>
  </si>
  <si>
    <t>projection</t>
  </si>
  <si>
    <t>BEAM</t>
  </si>
  <si>
    <t>DEDUCTION DOOR/WINDOW/EXTERNAL TILES</t>
  </si>
  <si>
    <t>SAME AS DOOR QTY</t>
  </si>
  <si>
    <t>WINDOWS</t>
  </si>
  <si>
    <t>SAME AS WINDOWS &amp; VENTILATORS QTY</t>
  </si>
  <si>
    <t>(A-B)</t>
  </si>
  <si>
    <t>1/2  inch  (13mm)  thick  cement  plaster  using  Coarse  Sand  1:4  cement mortar ratio on external walls and olumns in basement, plinth and ground floor including making edges, corners with deep cut groves and curing.</t>
  </si>
  <si>
    <t>.5Rft/SFT</t>
  </si>
  <si>
    <t>PLINTH PROTECTION</t>
  </si>
  <si>
    <t>Main Stair</t>
  </si>
  <si>
    <t>LANDING</t>
  </si>
  <si>
    <t>2ND STAIR</t>
  </si>
  <si>
    <t>SAME QTY OF PLASTER 3/4" FOR INTERNAL WALLS</t>
  </si>
  <si>
    <t>SAME QTY OF PLASTER 1/2" FOR ROOF</t>
  </si>
  <si>
    <t>BOTH SIDES</t>
  </si>
  <si>
    <t>FOR DOOR SHUTTERS</t>
  </si>
  <si>
    <t>SAME AS QUANTITY OF DOORS SHUTTERS</t>
  </si>
  <si>
    <t>same as ext plaster</t>
  </si>
  <si>
    <t>Applying  french  or  spirit  polish  of  approved  make  on  wood  work  in ground floor or basement  Two coats (@ atleast 1.65 Litre per 10 Sq.m)</t>
  </si>
  <si>
    <r>
      <rPr>
        <sz val="10"/>
        <rFont val="Calibri"/>
        <family val="2"/>
        <scheme val="minor"/>
      </rPr>
      <t>Clearing the Site / jungle by cutting removing ,all shrubs ,trees and taking
out entire roots and filling the hollows with earth dressing consolidation and  watering  the  filling  including  stacking  the  serviceable  material  and disposal of unserviceable material lead up to 300 meters.</t>
    </r>
  </si>
  <si>
    <r>
      <rPr>
        <sz val="10"/>
        <rFont val="Calibri"/>
        <family val="2"/>
        <scheme val="minor"/>
      </rPr>
      <t>Excavation  in  foundation  of  buildings  and  bridges  including  layout, dressing,  refilling  around  structures  with  excavated  earth,  watering  &amp; ramming  lead  upto  100  ft.  (30m)  &amp;  lift  upto  5  ft.  (1.5m)(  Shingle  or
gravel )</t>
    </r>
  </si>
  <si>
    <r>
      <rPr>
        <sz val="10"/>
        <rFont val="Calibri"/>
        <family val="2"/>
        <scheme val="minor"/>
      </rPr>
      <t>Filling,   watering   and   compacting   earth   under   floors   in   layers   not exceeding 8 inchs in thickness With new earth excavated  from outside, lead  upto  100  ft.  (30m)  and  lift  upto  5  ft.  (1.5m)  including  royality  of
Clay</t>
    </r>
  </si>
  <si>
    <r>
      <rPr>
        <sz val="10"/>
        <rFont val="Calibri"/>
        <family val="2"/>
        <scheme val="minor"/>
      </rPr>
      <t>Filling,   watering   and   compacting   earth   under   floors   in   layers   not
exceeding 8 inchs in thickness With surplus earth from foundation etc.</t>
    </r>
  </si>
  <si>
    <r>
      <rPr>
        <sz val="10"/>
        <rFont val="Calibri"/>
        <family val="2"/>
        <scheme val="minor"/>
      </rPr>
      <t>Spraying approved anti-termite chemical mixed with water in the ratio of
1:40</t>
    </r>
  </si>
  <si>
    <r>
      <rPr>
        <sz val="10"/>
        <rFont val="Calibri"/>
        <family val="2"/>
        <scheme val="minor"/>
      </rPr>
      <t>Providing and  laying plain Machine mixed  1:4:8 cement  concrete using sand approved source and crushed aggregate having maximum size upto 1-1/2"   (38mm)   &amp;   down   gauge   in   foundation   and   plinth   including
leveling, compacting &amp; curing.</t>
    </r>
  </si>
  <si>
    <r>
      <rPr>
        <sz val="10"/>
        <rFont val="Calibri"/>
        <family val="2"/>
        <scheme val="minor"/>
      </rPr>
      <t>Providing,    fabricating    and    laying       deformed    Grade    60     steel reinforcement (deformed bar) for all   kinds of R.C.C work in foundation, plinth  and  ground  floor  including  the  cost  of  straightening,  removal  of rust,  cutting,   bending,   binding,   wastage  and  providing  such over-laps as are not shown on the drawings. The cost of binding wire and cement concrete   spacer   blocks   or   chairs   for   binding   and    holding   the
reinforcement in position is inclusive upto15 ft (5m) height</t>
    </r>
  </si>
  <si>
    <r>
      <rPr>
        <b/>
        <sz val="10"/>
        <rFont val="Calibri"/>
        <family val="2"/>
        <scheme val="minor"/>
      </rPr>
      <t>TOTAL-
AA</t>
    </r>
  </si>
  <si>
    <r>
      <rPr>
        <sz val="10"/>
        <rFont val="Calibri"/>
        <family val="2"/>
        <scheme val="minor"/>
      </rPr>
      <t>Providing and fixing iron grill required section of square bars 3/8" as per approved design including welding all sides of the section at the  junction and fixing with sunk iron screws painting with two coats of read oxides
paint in masonry or concrete</t>
    </r>
  </si>
  <si>
    <r>
      <rPr>
        <sz val="10"/>
        <rFont val="Calibri"/>
        <family val="2"/>
        <scheme val="minor"/>
      </rPr>
      <t>Providing and laying in situ cement concrete (1;2;4 cement sand &amp; crush
)  using  approved  coarse  sand  and  crushed  aggregate  having  maximum size   upto   3/4"   (19mm)   and   down   gauge   in   foundation   including formwork using wooden braces and without wall ties, compaction, curing and removal of formwork</t>
    </r>
  </si>
  <si>
    <r>
      <rPr>
        <sz val="10"/>
        <rFont val="Calibri"/>
        <family val="2"/>
        <scheme val="minor"/>
      </rPr>
      <t>Providing and  laying first  class  solid  burnt  brick  masonry  with Cement sand 1 : 4 (Brick Strength:1800psi-2000psi) including scaffolding, raking out joints and curing in foundation  and substructure /Basement i/c cost
of testing</t>
    </r>
  </si>
  <si>
    <r>
      <rPr>
        <sz val="10"/>
        <rFont val="Calibri"/>
        <family val="2"/>
        <scheme val="minor"/>
      </rPr>
      <t>Providing and laying in situ cement concrete 1 : 1.5 : 3  cement concrete using crush stone using approved coarse sand and crushed aggregate 3/4" (19mm)   and   down  gauge   in  pillars   and  columns   of  any  shape  in foundation   including   compacting,   curing,   cost   of   form-work   &amp;   its
removal in basement and ground floor.</t>
    </r>
  </si>
  <si>
    <r>
      <rPr>
        <sz val="10"/>
        <rFont val="Calibri"/>
        <family val="2"/>
        <scheme val="minor"/>
      </rPr>
      <t>Providing and laying 1:2:4 cement concrete using approved coarse sand and  crushed  aggregate  3/4"  (19mm.)  and  down  gauge  in  plinth  band, door band and roof band of required shape or section including formwork and its removal, compacting and curing in basement and ground floor but
excluding the cost of reinforcement.</t>
    </r>
  </si>
  <si>
    <r>
      <rPr>
        <sz val="10"/>
        <rFont val="Calibri"/>
        <family val="2"/>
        <scheme val="minor"/>
      </rPr>
      <t>Providing a coat of bitumen emulsion at 0.50 kg per sq.m. on walls and
floors in ground floor.</t>
    </r>
  </si>
  <si>
    <r>
      <rPr>
        <sz val="10"/>
        <rFont val="Calibri"/>
        <family val="2"/>
        <scheme val="minor"/>
      </rPr>
      <t>Providing  and  laying  1-1/2"  (37.5  mm)  thick  damp  proof  course.  with 1:2:4 cement concrete Coarse Sand and crushed aggregate 1/2" (13mm) and  down  gauge  including  applying  a  coat  of  hot  bitumen  80/100  or equivalent using 1.71 Kg per sq.m. and laying single layer of polythene sheet  0.13  mm  thick  (500  gauge)  on  damp  proof  course,  including
cleaning surface and spraying.</t>
    </r>
  </si>
  <si>
    <r>
      <rPr>
        <sz val="10"/>
        <rFont val="Calibri"/>
        <family val="2"/>
        <scheme val="minor"/>
      </rPr>
      <t>Providing   and   laying   first   class   solid   burnt   brick   masonry  (Brick Strength:1800psi-2000psi)  including  scaffolding,  raking  out  joints  and curing in ground  floor superstructure  and  i/c  cost  of testing  above  4.5"
with 1;4 cement ratio</t>
    </r>
  </si>
  <si>
    <r>
      <rPr>
        <sz val="10"/>
        <rFont val="Calibri"/>
        <family val="2"/>
        <scheme val="minor"/>
      </rPr>
      <t>Providing  and  laying  first  class   solid  burnt  brick  masonry with 1:4 cement  sand   (Brick  Strength:1800psi-2000psi)  including  scaffolding, raking out joints and curing in ground floor superstructure and i/c cost of
testing Upto 4.5"</t>
    </r>
  </si>
  <si>
    <r>
      <rPr>
        <b/>
        <sz val="10"/>
        <rFont val="Calibri"/>
        <family val="2"/>
        <scheme val="minor"/>
      </rPr>
      <t>REINFORCMENT CEMENT CONCRATE  IN  SUPER
STRUCTER  WORKS</t>
    </r>
  </si>
  <si>
    <r>
      <rPr>
        <sz val="10"/>
        <rFont val="Calibri"/>
        <family val="2"/>
        <scheme val="minor"/>
      </rPr>
      <t>Providing  and  laying  in  situ  cement  concrete   1:1.5:3  cement  concrete using crush stone using approved coarse sand and crushed aggregate 3/4" (19mm)   and   down  gauge   in  pillars   and  columns   of  any  shape  in foundation   including   compacting,   curing,   cost   of   form-work   &amp;   its
removal in basement and ground floor.</t>
    </r>
  </si>
  <si>
    <r>
      <rPr>
        <sz val="10"/>
        <rFont val="Calibri"/>
        <family val="2"/>
        <scheme val="minor"/>
      </rPr>
      <t>Providing and laying 1:2:4 cement concrete using approved coarse sand and crushed aggregate 3/4" (19mm.) and down gauge in Door band, door band and roof band of required shape or section including formwork and its  removal,  compacting  and  curing  in  basement  and  ground  floor  but
excluding the cost of reinforcement.</t>
    </r>
  </si>
  <si>
    <r>
      <rPr>
        <sz val="10"/>
        <rFont val="Calibri"/>
        <family val="2"/>
        <scheme val="minor"/>
      </rPr>
      <t xml:space="preserve">Providing and laying 1:2:4 cement concrete using crush stone 19 mm and down gauge in </t>
    </r>
    <r>
      <rPr>
        <b/>
        <sz val="10"/>
        <rFont val="Calibri"/>
        <family val="2"/>
        <scheme val="minor"/>
      </rPr>
      <t xml:space="preserve">Roof beams </t>
    </r>
    <r>
      <rPr>
        <sz val="10"/>
        <rFont val="Calibri"/>
        <family val="2"/>
        <scheme val="minor"/>
      </rPr>
      <t>of required shapes or section including form work  and  its  removal  compacting  and  curing  in  basement  and  ground
floor but excluding the cost of reinforcement</t>
    </r>
  </si>
  <si>
    <r>
      <rPr>
        <sz val="10"/>
        <rFont val="Calibri"/>
        <family val="2"/>
        <scheme val="minor"/>
      </rPr>
      <t>Providing and laying 1:2:4 cement concrete using approved coarse sand and crushed aggregate 3/4" (19mm) &amp; down gauge in stairs of any shape or section including formwork &amp; its removal,  compacting and curing in
basement and ground floor.</t>
    </r>
  </si>
  <si>
    <r>
      <rPr>
        <sz val="10"/>
        <rFont val="Calibri"/>
        <family val="2"/>
        <scheme val="minor"/>
      </rPr>
      <t xml:space="preserve">Providing and laying 1:2:4 cement concrete using approved coarse sand and crushed aggregate 3/4" (19mm) and down gauge in </t>
    </r>
    <r>
      <rPr>
        <b/>
        <sz val="10"/>
        <rFont val="Calibri"/>
        <family val="2"/>
        <scheme val="minor"/>
      </rPr>
      <t xml:space="preserve">slabs </t>
    </r>
    <r>
      <rPr>
        <sz val="10"/>
        <rFont val="Calibri"/>
        <family val="2"/>
        <scheme val="minor"/>
      </rPr>
      <t>including formwork  and  its  removal,  compacting  and  curing  upto  6"  (150  mm)
thickness In basement, plinth and ground floor</t>
    </r>
  </si>
  <si>
    <r>
      <rPr>
        <sz val="10"/>
        <rFont val="Calibri"/>
        <family val="2"/>
        <scheme val="minor"/>
      </rPr>
      <t>19mm  (3/4")  thick  cement  plaster  1:4  cement  mortor  ratio  on  Internal
wall and coloumns in basment plinth and ground floor including making edges cornor and curing.</t>
    </r>
  </si>
  <si>
    <r>
      <rPr>
        <sz val="10"/>
        <rFont val="Calibri"/>
        <family val="2"/>
        <scheme val="minor"/>
      </rPr>
      <t>Providing, laying, watering and compacting brick ballast 2" (50 mm) and
down gauge mixed with 25% sand for floor foundation.</t>
    </r>
  </si>
  <si>
    <r>
      <rPr>
        <sz val="10"/>
        <rFont val="Calibri"/>
        <family val="2"/>
        <scheme val="minor"/>
      </rPr>
      <t>Providing and  laying  hand  mixed  1  :  4  :  8  cement  concrete  bed  under floors using graded Crushed Aggregate  upto 1-1/2" (37 mm) and down
gauge complete with leveling, ramming, watering and curing.</t>
    </r>
  </si>
  <si>
    <r>
      <rPr>
        <sz val="10"/>
        <rFont val="Calibri"/>
        <family val="2"/>
        <scheme val="minor"/>
      </rPr>
      <t>Providing  and  laying  1:2:4  cement  concrete  3"  (75  mm)  nominal  thick flooring  using crushed aggrgate 3/4" (19mm) and down gauge in ground floor  laid  in  panels  including  formwork,  consolidation,  finishing  and
curing.</t>
    </r>
  </si>
  <si>
    <r>
      <rPr>
        <sz val="10"/>
        <rFont val="Calibri"/>
        <family val="2"/>
        <scheme val="minor"/>
      </rPr>
      <t>Providing glass strips 1/4" (5 mm) thick and 1-1/2" (37.5 mm) wide for dividing  the  terrazo/mosaic  flooring  into  panels.  The  cost  of  fixing  is
deemed to have been taken in composite rate of respective item.</t>
    </r>
  </si>
  <si>
    <r>
      <rPr>
        <sz val="10"/>
        <rFont val="Calibri"/>
        <family val="2"/>
        <scheme val="minor"/>
      </rPr>
      <t>Providing and laying  thick Glazed/ Matt tiles of any colour and size in ground  floor  laid  over  1"  (25mm)  thick   cement  sand   mortar  base including  jointing  and  washing  the  tiles  with  white  cement  slurry  of matching  color  by  using  color  pigment  and  curing  (as  per  direction  of
Engineer)</t>
    </r>
  </si>
  <si>
    <r>
      <rPr>
        <sz val="10"/>
        <rFont val="Calibri"/>
        <family val="2"/>
        <scheme val="minor"/>
      </rPr>
      <t>Providing and laying floor of 19mm (3/4") thick marble tile / slabs fine dressed on surface with out winding in ground floor and laid over 25 mm (1") thick  cement  sand   mortar 1:2  ( 1 cement,  2 sand  ) setting the tile with Portland cement slurry over cement mortar jointing and washing the tiles  /  slabs  with  white  cement  slurry  including  curing  rubbing  and polishing  (as   per   approved   )   including  the   cost   of  cement  mortar (including the cost of mortar. and the cost of 2" thick 1:2:4 floor) (as per
direction of Engineer)</t>
    </r>
  </si>
  <si>
    <r>
      <rPr>
        <sz val="10"/>
        <rFont val="Calibri"/>
        <family val="2"/>
        <scheme val="minor"/>
      </rPr>
      <t>Providing and laying super white 12"x12" 1" thick marble tile for /slabs on stair steps marble tiles floor fine dressed on surface without winding in ground  floor and  laid  over 1"  (25mm) thick  cement  sand  mortar 1:2 setting tiles with portland cement slurry over cement mortar, jointing and washing the tiles with white cement slurry including curing, rubbing and
polishing including the cost of cement mortar</t>
    </r>
  </si>
  <si>
    <r>
      <rPr>
        <sz val="10"/>
        <color rgb="FFFF0000"/>
        <rFont val="Calibri"/>
        <family val="2"/>
        <scheme val="minor"/>
      </rPr>
      <t>FRONT STAIR</t>
    </r>
  </si>
  <si>
    <r>
      <rPr>
        <sz val="10"/>
        <color rgb="FFFF0000"/>
        <rFont val="Calibri"/>
        <family val="2"/>
        <scheme val="minor"/>
      </rPr>
      <t>Main Stair 1</t>
    </r>
  </si>
  <si>
    <r>
      <rPr>
        <sz val="10"/>
        <color rgb="FFFF0000"/>
        <rFont val="Calibri"/>
        <family val="2"/>
        <scheme val="minor"/>
      </rPr>
      <t>SFT</t>
    </r>
  </si>
  <si>
    <r>
      <rPr>
        <sz val="10"/>
        <color rgb="FFFF0000"/>
        <rFont val="Calibri"/>
        <family val="2"/>
        <scheme val="minor"/>
      </rPr>
      <t>Landing</t>
    </r>
  </si>
  <si>
    <r>
      <rPr>
        <sz val="10"/>
        <rFont val="Calibri"/>
        <family val="2"/>
        <scheme val="minor"/>
      </rPr>
      <t>Extra for making nosing of treads as per design and/or as per instructions of  the  Engineer-in  charge  including  grinding  marble/marble  chips  and
polishing etc</t>
    </r>
  </si>
  <si>
    <r>
      <rPr>
        <sz val="10"/>
        <rFont val="Calibri"/>
        <family val="2"/>
        <scheme val="minor"/>
      </rPr>
      <t xml:space="preserve">Painting   with   ICI/Berger   or   equivalent   plastic   emulsion   </t>
    </r>
    <r>
      <rPr>
        <b/>
        <sz val="10"/>
        <rFont val="Calibri"/>
        <family val="2"/>
        <scheme val="minor"/>
      </rPr>
      <t xml:space="preserve">paint   on Wall </t>
    </r>
    <r>
      <rPr>
        <sz val="10"/>
        <rFont val="Calibri"/>
        <family val="2"/>
        <scheme val="minor"/>
      </rPr>
      <t>of approved  shade  in  two  or  more  coats  as  per  manufacturer's instructions  on  plastered  rendered  and/or  concrete  surface  over  and including   the   cost   of   priming   coat,   surface   preparation,  dusting, rubbing   down   smooth,   filling   cracks,   holes   removing  blisters  and other blisters and other imperfections in ground floor or basement.</t>
    </r>
  </si>
  <si>
    <r>
      <rPr>
        <sz val="10"/>
        <rFont val="Calibri"/>
        <family val="2"/>
        <scheme val="minor"/>
      </rPr>
      <t xml:space="preserve">Distempering with Berger, ICI or equivalent synthetic polyvinyl emulsion finish  of  approved  shade  in  two  or  more  coats  in  </t>
    </r>
    <r>
      <rPr>
        <b/>
        <sz val="10"/>
        <rFont val="Calibri"/>
        <family val="2"/>
        <scheme val="minor"/>
      </rPr>
      <t xml:space="preserve">Ceiling    </t>
    </r>
    <r>
      <rPr>
        <sz val="10"/>
        <rFont val="Calibri"/>
        <family val="2"/>
        <scheme val="minor"/>
      </rPr>
      <t>over and including  the  cost  of priming  coat  including  preparation of surface  viz. dusting,  sand  papering  or  rubbing  with  pumice  stone,  filling  cracks  or holes, if any, removing blisters or other imperfections at any height and
any floor. (@ atleast 2.20 Litre per 10 Sq.m)</t>
    </r>
  </si>
  <si>
    <r>
      <rPr>
        <sz val="10"/>
        <rFont val="Calibri"/>
        <family val="2"/>
        <scheme val="minor"/>
      </rPr>
      <t>Applying architectural coating such as  Rockwall,  Durock,  Graphaito or equivalent  to  interior  or  exterior  walls  including  supplying  all  labour,
materials, scaffoldings and removal of debris</t>
    </r>
  </si>
  <si>
    <r>
      <rPr>
        <sz val="10"/>
        <rFont val="Calibri"/>
        <family val="2"/>
        <scheme val="minor"/>
      </rPr>
      <t>Painting  with  ICI/Berger  or  equivalent  super  gloss  synthetic enamel paint   in   two   or   more   coats   as   per   manufacturer's  instructions  on wood   work   over   and   including  the   cost   of  priming  coat,    surface preparation,   rubbing   down   smooth,  knotted,  filling  cracks,  holes  and
joints in ground floor or basement. (@ atleast 1.65 Litre per 10 Sq.m)</t>
    </r>
  </si>
  <si>
    <r>
      <rPr>
        <sz val="10"/>
        <rFont val="Calibri"/>
        <family val="2"/>
        <scheme val="minor"/>
      </rPr>
      <t>Applying   weather   resistant    paint   coating    such   as    ICI   weather shield,Berger weather coat or equivalent to interior or  exterior walls or ceiling   including   supplying   all   labour,   materials,   scaffoldings   and
removal of debris etc. @ atleast 3.50 litre per 10</t>
    </r>
  </si>
  <si>
    <r>
      <rPr>
        <b/>
        <sz val="10"/>
        <rFont val="Calibri"/>
        <family val="2"/>
        <scheme val="minor"/>
      </rPr>
      <t>EXTERNAL AND INTERNAL FACING WORKS ( DADO &amp;
SKIRTING )</t>
    </r>
  </si>
  <si>
    <r>
      <rPr>
        <sz val="10"/>
        <rFont val="Calibri"/>
        <family val="2"/>
        <scheme val="minor"/>
      </rPr>
      <t>Providing   and   fixing   1/4"   to   3/8"   (6mm   to   9mm)   thick   Ceramic Glazed/Matt tiles (Prime Quality) of any colour and size, as directed by Engineer-in-Charge  in  dado/skirting  in  ground  floor  over  1/2"  (13mm) thick base of cement mortar 1:3, setting of tiles in slurry of grey cement over  mortar  base  including  filling  the  joints  and  washing  the  tiles  with
white cement slurry of matching color, cleaning &amp; curing.</t>
    </r>
  </si>
  <si>
    <r>
      <rPr>
        <b/>
        <sz val="10"/>
        <rFont val="Calibri"/>
        <family val="2"/>
        <scheme val="minor"/>
      </rPr>
      <t>RATE
(RS)</t>
    </r>
  </si>
  <si>
    <r>
      <rPr>
        <b/>
        <sz val="10"/>
        <rFont val="Calibri"/>
        <family val="2"/>
        <scheme val="minor"/>
      </rPr>
      <t xml:space="preserve">Providing,    laying,    cutting,    jointing,    testing    and disinfecting  1/2"  (15  mm)  inner  dia  </t>
    </r>
    <r>
      <rPr>
        <sz val="10"/>
        <rFont val="Calibri"/>
        <family val="2"/>
        <scheme val="minor"/>
      </rPr>
      <t>for  gas  G.I.  pipe ILL  make  or  equivalent  gas  line  including  the  cost  of
jointing material</t>
    </r>
  </si>
  <si>
    <r>
      <rPr>
        <b/>
        <sz val="10"/>
        <rFont val="Calibri"/>
        <family val="2"/>
        <scheme val="minor"/>
      </rPr>
      <t xml:space="preserve">Providing,    laying,    cutting,    jointing,    testing    and disinfecting  3/4"  (15  mm)  inner  dia  </t>
    </r>
    <r>
      <rPr>
        <sz val="10"/>
        <rFont val="Calibri"/>
        <family val="2"/>
        <scheme val="minor"/>
      </rPr>
      <t>for  gas  G.I.  pipe ILL  make  or  equivalent  gas  line  including  the  cost  of
jointing material</t>
    </r>
  </si>
  <si>
    <r>
      <rPr>
        <b/>
        <sz val="10"/>
        <rFont val="Calibri"/>
        <family val="2"/>
        <scheme val="minor"/>
      </rPr>
      <t xml:space="preserve">Providing,    laying,    cutting,    jointing,    testing    and disinfecting 1" (25 mm) inner dia </t>
    </r>
    <r>
      <rPr>
        <sz val="10"/>
        <rFont val="Calibri"/>
        <family val="2"/>
        <scheme val="minor"/>
      </rPr>
      <t>for gas G.I. pipe ILL make or equivalent gas line including the cost of jointing
material</t>
    </r>
  </si>
  <si>
    <r>
      <rPr>
        <b/>
        <sz val="10"/>
        <rFont val="Calibri"/>
        <family val="2"/>
        <scheme val="minor"/>
      </rPr>
      <t xml:space="preserve">Providing  and  fixing  brass  gas  1/2"  dia  cock  </t>
    </r>
    <r>
      <rPr>
        <sz val="10"/>
        <rFont val="Calibri"/>
        <family val="2"/>
        <scheme val="minor"/>
      </rPr>
      <t>for  gas
G.I. pipe equivalent gas line including the cost of jointing material</t>
    </r>
  </si>
  <si>
    <r>
      <rPr>
        <b/>
        <sz val="10"/>
        <rFont val="Calibri"/>
        <family val="2"/>
        <scheme val="minor"/>
      </rPr>
      <t xml:space="preserve">Providing  and  fixing  brass  gas  3/4"  dia  cock  </t>
    </r>
    <r>
      <rPr>
        <sz val="10"/>
        <rFont val="Calibri"/>
        <family val="2"/>
        <scheme val="minor"/>
      </rPr>
      <t>for  gas
G.I. pipe equivalent gas line including the cost of jointing material</t>
    </r>
  </si>
  <si>
    <r>
      <rPr>
        <sz val="10"/>
        <rFont val="Calibri"/>
        <family val="2"/>
        <scheme val="minor"/>
      </rPr>
      <t xml:space="preserve">Providing and fixing </t>
    </r>
    <r>
      <rPr>
        <b/>
        <sz val="10"/>
        <rFont val="Calibri"/>
        <family val="2"/>
        <scheme val="minor"/>
      </rPr>
      <t>chromium plated soap dish</t>
    </r>
  </si>
  <si>
    <r>
      <rPr>
        <sz val="10"/>
        <rFont val="Calibri"/>
        <family val="2"/>
        <scheme val="minor"/>
      </rPr>
      <t>Providing   and   fixing   LDPE   7</t>
    </r>
    <r>
      <rPr>
        <b/>
        <sz val="10"/>
        <rFont val="Calibri"/>
        <family val="2"/>
        <scheme val="minor"/>
      </rPr>
      <t xml:space="preserve">00   gallons   capacity
</t>
    </r>
    <r>
      <rPr>
        <sz val="10"/>
        <rFont val="Calibri"/>
        <family val="2"/>
        <scheme val="minor"/>
      </rPr>
      <t>overhead tank manufactured by Dura or equivalent on top of any floor</t>
    </r>
  </si>
  <si>
    <r>
      <rPr>
        <b/>
        <sz val="10"/>
        <rFont val="Calibri"/>
        <family val="2"/>
        <scheme val="minor"/>
      </rPr>
      <t xml:space="preserve">Providing  and  laying  4"  (100  mm)  inner  dia  Plain cement concrete pipe </t>
    </r>
    <r>
      <rPr>
        <sz val="10"/>
        <rFont val="Calibri"/>
        <family val="2"/>
        <scheme val="minor"/>
      </rPr>
      <t>conforming to ASTM C-14 class- II  or  equivalent.   moulded  with  cement  concrete  1:1.5:3 with spigot socket or collar joint as specified in trenches to  correct  alignment  and  grade,  jointing  with  jointing materials    including    cutting    pipes    where    necessary,
finishing and testing</t>
    </r>
  </si>
  <si>
    <r>
      <rPr>
        <b/>
        <sz val="10"/>
        <rFont val="Calibri"/>
        <family val="2"/>
        <scheme val="minor"/>
      </rPr>
      <t xml:space="preserve">Providing  and  fixing  gulley  trap  with  4"  (100mm) outlet,  </t>
    </r>
    <r>
      <rPr>
        <sz val="10"/>
        <rFont val="Calibri"/>
        <family val="2"/>
        <scheme val="minor"/>
      </rPr>
      <t>complete  with  4"  (100mm)  thick  1:2:4  cement concrete  using  3/4"  (19mm)  crushed  aggregate  for  bed and   kerb,   1/2"   (13mm)   thick   cement   plaster   1:3, 12"x12"x18"  deep  inside  dimension  chamber  with  C.I. grating  6"x6"  cover  and  frame  12"x12  Cement  concrete gulley trap 6" x 6" x 4" (150 x 150 x 100 mm) with C.I.
cover and frame weighing not less than 10 kg.</t>
    </r>
  </si>
  <si>
    <r>
      <rPr>
        <sz val="10"/>
        <rFont val="Calibri"/>
        <family val="2"/>
        <scheme val="minor"/>
      </rPr>
      <t xml:space="preserve">Providing  and  fixing  </t>
    </r>
    <r>
      <rPr>
        <b/>
        <sz val="10"/>
        <rFont val="Calibri"/>
        <family val="2"/>
        <scheme val="minor"/>
      </rPr>
      <t xml:space="preserve">Chromium  plated  brass  shower
</t>
    </r>
    <r>
      <rPr>
        <sz val="10"/>
        <rFont val="Calibri"/>
        <family val="2"/>
        <scheme val="minor"/>
      </rPr>
      <t>having  15mm  (.5")  dia  inlet  detachable  lid  150mm  (6") dia</t>
    </r>
  </si>
  <si>
    <r>
      <rPr>
        <sz val="10"/>
        <rFont val="Calibri"/>
        <family val="2"/>
        <scheme val="minor"/>
      </rPr>
      <t xml:space="preserve">Providing  and  fixing  1"  (25  mm)  superior  quality  </t>
    </r>
    <r>
      <rPr>
        <b/>
        <sz val="10"/>
        <rFont val="Calibri"/>
        <family val="2"/>
        <scheme val="minor"/>
      </rPr>
      <t xml:space="preserve">C.P.
flushing  valve  </t>
    </r>
    <r>
      <rPr>
        <sz val="10"/>
        <rFont val="Calibri"/>
        <family val="2"/>
        <scheme val="minor"/>
      </rPr>
      <t>of  approved  make  for  wash  hand  basin, sink or shower.</t>
    </r>
  </si>
  <si>
    <r>
      <rPr>
        <sz val="10"/>
        <rFont val="Calibri"/>
        <family val="2"/>
        <scheme val="minor"/>
      </rPr>
      <t xml:space="preserve">Providing and fixing 1.25" (30 mm) dia </t>
    </r>
    <r>
      <rPr>
        <b/>
        <sz val="10"/>
        <rFont val="Calibri"/>
        <family val="2"/>
        <scheme val="minor"/>
      </rPr>
      <t xml:space="preserve">C.P. bottle trap
</t>
    </r>
    <r>
      <rPr>
        <sz val="10"/>
        <rFont val="Calibri"/>
        <family val="2"/>
        <scheme val="minor"/>
      </rPr>
      <t>with union and waste pipe .</t>
    </r>
  </si>
  <si>
    <r>
      <rPr>
        <b/>
        <sz val="10"/>
        <rFont val="Calibri"/>
        <family val="2"/>
        <scheme val="minor"/>
      </rPr>
      <t xml:space="preserve">Providing  manhole  type  'A'  size  24"  x  18"  (inside dimensions)  </t>
    </r>
    <r>
      <rPr>
        <sz val="10"/>
        <rFont val="Calibri"/>
        <family val="2"/>
        <scheme val="minor"/>
      </rPr>
      <t>as  per  approved  design  and  specifications complete for 4" to 12" dia pipes upto 4 ft. (1.2 m) depth with 16" dia.Concrete Cover fixed in 4" thick RCC 1:2:4 slab (with 5 lbs per Cu.ft. or 80 kg/Cu.m of steel), burnt brick masonry walls 9" (225 mm) thick set in  1:3 cement sand    mortar,    6"    thick    1:3:6    cement    concrete    in foundation,  4"  av.  thickness  1:2:4  cement  concrete  in benching  and  1/2"  (13mm)  thick  cement  sand  plaster  in 1:3  to  all  inside  wall  surfaces,  channels  and  benching including  making  requisite  number  of  main  and  branch channels   but   excluding   the   cost   of   excavation,   back
filling and disposal of excavated stuff.</t>
    </r>
  </si>
  <si>
    <r>
      <rPr>
        <b/>
        <sz val="10"/>
        <rFont val="Calibri"/>
        <family val="2"/>
        <scheme val="minor"/>
      </rPr>
      <t xml:space="preserve">Providing   and   fixing   stainless   steel   sink   Pakistan made  Stainless  steel  sink  33"  x  18"  (825  mm  x  450 mm with </t>
    </r>
    <r>
      <rPr>
        <sz val="10"/>
        <rFont val="Calibri"/>
        <family val="2"/>
        <scheme val="minor"/>
      </rPr>
      <t>1/2" (12 mm) single hole superior quality C.P. mixer of approved make r. C.I. or W.I brackets 6" built in wall,  1.5"  (40  mm)  rubber  plug,C.P.  brass  chain,  C.P. brass  waste,  pillar  tap  2  way  delux,  1.5"  dia  malleable iron  or  C.P.  brass  trap  and  unions  and  making  requisite number   of   holes   in   walls,   plinth   and   floor   for   pipe
connections and making good with approved material.</t>
    </r>
  </si>
  <si>
    <r>
      <rPr>
        <sz val="10"/>
        <rFont val="Calibri"/>
        <family val="2"/>
        <scheme val="minor"/>
      </rPr>
      <t xml:space="preserve">Providing  and  Installing  </t>
    </r>
    <r>
      <rPr>
        <b/>
        <sz val="10"/>
        <rFont val="Calibri"/>
        <family val="2"/>
        <scheme val="minor"/>
      </rPr>
      <t xml:space="preserve">uPVC  blind  pipe  </t>
    </r>
    <r>
      <rPr>
        <sz val="10"/>
        <rFont val="Calibri"/>
        <family val="2"/>
        <scheme val="minor"/>
      </rPr>
      <t xml:space="preserve">of  approved make  registered   with   PSQCA    and/or   laying,  cutting, jointing,   testing  and   disinfecting   uPVC  pipe  lines   in
trenches.  </t>
    </r>
    <r>
      <rPr>
        <b/>
        <sz val="10"/>
        <rFont val="Calibri"/>
        <family val="2"/>
        <scheme val="minor"/>
      </rPr>
      <t>( 3" (75 mm) inner dia )</t>
    </r>
  </si>
  <si>
    <r>
      <rPr>
        <sz val="10"/>
        <rFont val="Calibri"/>
        <family val="2"/>
        <scheme val="minor"/>
      </rPr>
      <t xml:space="preserve">Providing  and  Installing  </t>
    </r>
    <r>
      <rPr>
        <b/>
        <sz val="10"/>
        <rFont val="Calibri"/>
        <family val="2"/>
        <scheme val="minor"/>
      </rPr>
      <t xml:space="preserve">uPVC  blind  pipe  </t>
    </r>
    <r>
      <rPr>
        <sz val="10"/>
        <rFont val="Calibri"/>
        <family val="2"/>
        <scheme val="minor"/>
      </rPr>
      <t xml:space="preserve">of  approved make  registered   with   PSQCA    and/or   laying,  cutting, jointing,   testing  and   disinfecting   uPVC  pipe  lines   in
trenches.  </t>
    </r>
    <r>
      <rPr>
        <b/>
        <sz val="10"/>
        <rFont val="Calibri"/>
        <family val="2"/>
        <scheme val="minor"/>
      </rPr>
      <t>( 4" (100 mm) inner dia )</t>
    </r>
  </si>
  <si>
    <r>
      <rPr>
        <sz val="10"/>
        <rFont val="Calibri"/>
        <family val="2"/>
        <scheme val="minor"/>
      </rPr>
      <t xml:space="preserve">Providing  and  fixing  </t>
    </r>
    <r>
      <rPr>
        <b/>
        <sz val="10"/>
        <rFont val="Calibri"/>
        <family val="2"/>
        <scheme val="minor"/>
      </rPr>
      <t xml:space="preserve">C.I.  floor  trap  4"  dia.  inlet  and outlet   with   C.I.   </t>
    </r>
    <r>
      <rPr>
        <sz val="10"/>
        <rFont val="Calibri"/>
        <family val="2"/>
        <scheme val="minor"/>
      </rPr>
      <t>grating   floor   trap   of   approved   self cleaning   design   with   screwed   down   grating   with   or without  a  vent  arm  with  and  including  making requisite number   of   holes   in   walls,   plinth   and   floor   for   pipe
connection and making good with</t>
    </r>
  </si>
  <si>
    <r>
      <rPr>
        <b/>
        <sz val="10"/>
        <rFont val="Calibri"/>
        <family val="2"/>
        <scheme val="minor"/>
      </rPr>
      <t xml:space="preserve">Providing  and  fixing  export  quality  glazed  earthen ware  wash  basin  650mm  </t>
    </r>
    <r>
      <rPr>
        <sz val="10"/>
        <rFont val="Calibri"/>
        <family val="2"/>
        <scheme val="minor"/>
      </rPr>
      <t>(26")  Dark  coloured   with padestal manufactured by international ceramices ltd ICL Boch  Karm  Cera  or   equivailent  approved  make  with single hole chromium plated mixer tap 15mm (.5") piller tap 2 way deluw stop  cocks CI  or WI  bracketes 150mm (6")  built  in  to walls  40mm (1.5")  dia  malleable  iron  or CP  brass  trap  with  malleable  iron  or  brass  union  and making   requistes  number  of  hole  in  walls  plinth  and floor   for   pipe   connections   and   making   good   with approved   material   including   coloured   glazed   earthen ware   pedestal   manufactured   by   ICL/Karam   Cera   or
approved equivalent make</t>
    </r>
  </si>
  <si>
    <r>
      <rPr>
        <b/>
        <sz val="10"/>
        <rFont val="Calibri"/>
        <family val="2"/>
        <scheme val="minor"/>
      </rPr>
      <t xml:space="preserve">Providing and fixing squatting type water closet with integral  treads  ICL  Boch/Karam  Cera  or  approved </t>
    </r>
    <r>
      <rPr>
        <sz val="10"/>
        <rFont val="Calibri"/>
        <family val="2"/>
        <scheme val="minor"/>
      </rPr>
      <t>equivalent  make  including  cost  of  inlet  pipe  cistern  and lid    cistern    kit,    stop    cock    deluxe   type    and    other accessories,  fittings,  brackets,  PVC  down  pipe,  rubber rings/washers, making requisite number of holes in walls, plinth  and  floor  for  pipe  connection  and  making  good
with approved material.</t>
    </r>
  </si>
  <si>
    <r>
      <rPr>
        <b/>
        <sz val="10"/>
        <rFont val="Calibri"/>
        <family val="2"/>
        <scheme val="minor"/>
      </rPr>
      <t xml:space="preserve">Providing     and     fixing     European     type     glazed earthenware  water  closet  </t>
    </r>
    <r>
      <rPr>
        <sz val="10"/>
        <rFont val="Calibri"/>
        <family val="2"/>
        <scheme val="minor"/>
      </rPr>
      <t>ICL  Ifo/Forte  or  approved equivalent  make  including  cost  of  inlet  pipe,  lid  cistern kit,   stop   cock   deluxe   and   other   accessories,   fitting material   such   as   brackets,   PVC   down   pipe   where required,  rubber  rings/washers,  making requisite number of holes in walls, plinth and floor for pipe connection and
making good with approved material.</t>
    </r>
  </si>
  <si>
    <r>
      <rPr>
        <sz val="10"/>
        <rFont val="Calibri"/>
        <family val="2"/>
        <scheme val="minor"/>
      </rPr>
      <t xml:space="preserve">Providing  and  fixing  </t>
    </r>
    <r>
      <rPr>
        <b/>
        <sz val="10"/>
        <rFont val="Calibri"/>
        <family val="2"/>
        <scheme val="minor"/>
      </rPr>
      <t xml:space="preserve">chromimum plated  tee  stop  cock
15mm (.5") </t>
    </r>
    <r>
      <rPr>
        <sz val="10"/>
        <rFont val="Calibri"/>
        <family val="2"/>
        <scheme val="minor"/>
      </rPr>
      <t>of super quality of approved make</t>
    </r>
  </si>
  <si>
    <r>
      <rPr>
        <sz val="10"/>
        <rFont val="Calibri"/>
        <family val="2"/>
        <scheme val="minor"/>
      </rPr>
      <t xml:space="preserve">Providing,     laying,     cutting,     jointing,     testing     and disinfecting  </t>
    </r>
    <r>
      <rPr>
        <b/>
        <sz val="10"/>
        <rFont val="Calibri"/>
        <family val="2"/>
        <scheme val="minor"/>
      </rPr>
      <t xml:space="preserve">PPRC  (1/2)  dia  pipes  </t>
    </r>
    <r>
      <rPr>
        <sz val="10"/>
        <rFont val="Calibri"/>
        <family val="2"/>
        <scheme val="minor"/>
      </rPr>
      <t>confirming  to  ISO 4427,  PN-20,  complete  in  all  respects  with  specials  and valves   etc.   including   all   fittings,   connnections   and
jointing material</t>
    </r>
  </si>
  <si>
    <r>
      <rPr>
        <sz val="10"/>
        <rFont val="Calibri"/>
        <family val="2"/>
        <scheme val="minor"/>
      </rPr>
      <t xml:space="preserve">Providing,     laying,     cutting,     jointing,     testing     and disinfecting </t>
    </r>
    <r>
      <rPr>
        <b/>
        <sz val="10"/>
        <rFont val="Calibri"/>
        <family val="2"/>
        <scheme val="minor"/>
      </rPr>
      <t xml:space="preserve">PPRC  (3/4)  20mm dia  pipes  </t>
    </r>
    <r>
      <rPr>
        <sz val="10"/>
        <rFont val="Calibri"/>
        <family val="2"/>
        <scheme val="minor"/>
      </rPr>
      <t>confirming to ISO 4427, PN-20,  complete in  all respects  with specials and  valves  etc.  including  all  fittings,  connnections  and
jointing material</t>
    </r>
  </si>
  <si>
    <r>
      <rPr>
        <sz val="10"/>
        <rFont val="Calibri"/>
        <family val="2"/>
        <scheme val="minor"/>
      </rPr>
      <t xml:space="preserve">Providing,     laying,     cutting,     jointing,     testing     and disinfecting    </t>
    </r>
    <r>
      <rPr>
        <b/>
        <sz val="10"/>
        <rFont val="Calibri"/>
        <family val="2"/>
        <scheme val="minor"/>
      </rPr>
      <t xml:space="preserve">PPRC    pipe    25mm    (1")    </t>
    </r>
    <r>
      <rPr>
        <sz val="10"/>
        <rFont val="Calibri"/>
        <family val="2"/>
        <scheme val="minor"/>
      </rPr>
      <t>i/dia     pipes confirming to ISO 4427, PN-20, complete in all respects with   specials   and   valves   etc.   including   all   fittings,
connnections and jointing material</t>
    </r>
  </si>
  <si>
    <r>
      <rPr>
        <sz val="10"/>
        <rFont val="Calibri"/>
        <family val="2"/>
        <scheme val="minor"/>
      </rPr>
      <t xml:space="preserve">Providing   and   fixing   </t>
    </r>
    <r>
      <rPr>
        <b/>
        <sz val="10"/>
        <rFont val="Calibri"/>
        <family val="2"/>
        <scheme val="minor"/>
      </rPr>
      <t xml:space="preserve">chromimum   plated   bib   cock
20mm (.75") </t>
    </r>
    <r>
      <rPr>
        <sz val="10"/>
        <rFont val="Calibri"/>
        <family val="2"/>
        <scheme val="minor"/>
      </rPr>
      <t>of superior quality of approved make</t>
    </r>
  </si>
  <si>
    <r>
      <rPr>
        <sz val="10"/>
        <rFont val="Calibri"/>
        <family val="2"/>
        <scheme val="minor"/>
      </rPr>
      <t xml:space="preserve">Providing and fixing </t>
    </r>
    <r>
      <rPr>
        <b/>
        <sz val="10"/>
        <rFont val="Calibri"/>
        <family val="2"/>
        <scheme val="minor"/>
      </rPr>
      <t xml:space="preserve">looking glass of belgium glass 600
mm  x  450  mm  (24"  x  18"  )  </t>
    </r>
    <r>
      <rPr>
        <sz val="10"/>
        <rFont val="Calibri"/>
        <family val="2"/>
        <scheme val="minor"/>
      </rPr>
      <t>and  chromimum  plated screws with 3.2mm thick hard board</t>
    </r>
  </si>
  <si>
    <r>
      <rPr>
        <sz val="10"/>
        <rFont val="Calibri"/>
        <family val="2"/>
        <scheme val="minor"/>
      </rPr>
      <t xml:space="preserve">Providing and fixing approved quality </t>
    </r>
    <r>
      <rPr>
        <b/>
        <sz val="10"/>
        <rFont val="Calibri"/>
        <family val="2"/>
        <scheme val="minor"/>
      </rPr>
      <t xml:space="preserve">chromium plated
towal  rail   600  mm x  20 mm (24" x.75")  </t>
    </r>
    <r>
      <rPr>
        <sz val="10"/>
        <rFont val="Calibri"/>
        <family val="2"/>
        <scheme val="minor"/>
      </rPr>
      <t>with bracket and screws</t>
    </r>
  </si>
  <si>
    <r>
      <rPr>
        <sz val="10"/>
        <rFont val="Calibri"/>
        <family val="2"/>
        <scheme val="minor"/>
      </rPr>
      <t xml:space="preserve">Providing      and      fitting      superior      quality      plastic
accessories  of  approved </t>
    </r>
    <r>
      <rPr>
        <b/>
        <sz val="10"/>
        <rFont val="Calibri"/>
        <family val="2"/>
        <scheme val="minor"/>
      </rPr>
      <t>make Toilet paper holder</t>
    </r>
  </si>
  <si>
    <r>
      <rPr>
        <sz val="10"/>
        <rFont val="Calibri"/>
        <family val="2"/>
        <scheme val="minor"/>
      </rPr>
      <t>Provide, install, test and commission recessed wall mounting type distribution  board  fabricated  from
16    SWG    steel    sheet,    powder   coated   with approved color back box comprising one incoming MCCB-   TP/60A   and   outgoing   9   single   phase MCB of various capacity having overload &amp; short circuit  protection   and  of  6  KA   braking  capacity complete   with   internal   wiring  earthing,   nuetral link,  termination  blocks,   phase  indicating  lights
alongwith 500V voltmeter.</t>
    </r>
  </si>
  <si>
    <r>
      <rPr>
        <sz val="10"/>
        <rFont val="Calibri"/>
        <family val="2"/>
        <scheme val="minor"/>
      </rPr>
      <t>Supply  and  install  Energy  Saver  electric  bulbs  (
25W Philips energy saver )</t>
    </r>
  </si>
  <si>
    <r>
      <rPr>
        <sz val="10"/>
        <rFont val="Calibri"/>
        <family val="2"/>
        <scheme val="minor"/>
      </rPr>
      <t>Supply   and   install  16  sq.mm   PVC   insultated single      core     600/1000V.cable     with     copper conductor  in already concealed PVC conduit. 4 x 16  mm  From   DB-G1  TO   DB-F1  &amp;  DB-G2  TO
DB-F2</t>
    </r>
  </si>
  <si>
    <r>
      <rPr>
        <sz val="10"/>
        <rFont val="Calibri"/>
        <family val="2"/>
        <scheme val="minor"/>
      </rPr>
      <t>Supply   and   install   25   sq.mm,   3.5   core,   PVC insulated   and   sheathed    multicore,   600/1000V cable  with  copper  conductor   directly  clipped   on surface  of  wall,  column,  beam,  ceiling,  etc.  for
power wiring.</t>
    </r>
  </si>
  <si>
    <r>
      <rPr>
        <sz val="10"/>
        <rFont val="Calibri"/>
        <family val="2"/>
        <scheme val="minor"/>
      </rPr>
      <t>Supply   and   install   weather   proof   incandescent light fixture comprising   die-cast aluminium body with front glass cover fixed to the body by means of   stainless   steel   screws   and   neoprene   gasket,
G.I.   Wire guard,  1  No 100W lamp,  including all installation   material   Philips   type    or   approved
equivalent.</t>
    </r>
  </si>
  <si>
    <r>
      <rPr>
        <sz val="10"/>
        <rFont val="Calibri"/>
        <family val="2"/>
        <scheme val="minor"/>
      </rPr>
      <t xml:space="preserve">Supply and install  ceiling  mounted  incandescent
light   fixture with  glass  cover  and  </t>
    </r>
    <r>
      <rPr>
        <b/>
        <sz val="10"/>
        <color rgb="FF000080"/>
        <rFont val="Calibri"/>
        <family val="2"/>
        <scheme val="minor"/>
      </rPr>
      <t xml:space="preserve">2 - 60W lamps, Philips type NCD-533 </t>
    </r>
    <r>
      <rPr>
        <sz val="10"/>
        <color rgb="FF000080"/>
        <rFont val="Calibri"/>
        <family val="2"/>
        <scheme val="minor"/>
      </rPr>
      <t>or approved equivalent.</t>
    </r>
  </si>
  <si>
    <r>
      <rPr>
        <sz val="10"/>
        <rFont val="Calibri"/>
        <family val="2"/>
        <scheme val="minor"/>
      </rPr>
      <t>Supply and install 56" (1.42 m) sweep ceiling fan
with   fan   hook   and   dimmer   complete   with   all accessories.</t>
    </r>
  </si>
  <si>
    <r>
      <rPr>
        <sz val="10"/>
        <rFont val="Calibri"/>
        <family val="2"/>
        <scheme val="minor"/>
      </rPr>
      <t>Supply and  install  wall  mounted  4  ways,  5  Amp, flush  mounting  type  telephone  rosette  including
plastic box , face plate.</t>
    </r>
  </si>
  <si>
    <r>
      <rPr>
        <sz val="10"/>
        <rFont val="Calibri"/>
        <family val="2"/>
        <scheme val="minor"/>
      </rPr>
      <t>Supply    and    install    recessed    type    telephone distribution    box    suitable    for    20    pair    cable including appropriate size 16 SWG sheet steel box
with hinged, latched and lockable cover.</t>
    </r>
  </si>
  <si>
    <r>
      <rPr>
        <sz val="10"/>
        <rFont val="Calibri"/>
        <family val="2"/>
        <scheme val="minor"/>
      </rPr>
      <t>Wiring   of   bell   point   length   upto  50   ft   (15m) including  supply  of  bell  and   bell   push,  3x1.5 Sq.mm    PVC    insulated    single    core    copper conductor  cable  in  concealed  PVC  3/4"  (20mm) dia.   conduit   and   wiring   accessories   such   as
elbows, bends, junction boxes, etc</t>
    </r>
  </si>
  <si>
    <r>
      <rPr>
        <sz val="10"/>
        <rFont val="Calibri"/>
        <family val="2"/>
        <scheme val="minor"/>
      </rPr>
      <t>Supply  and  install  10"  (250  mm)  sweep  exhaust
fan including plastic louvers.</t>
    </r>
  </si>
  <si>
    <r>
      <rPr>
        <sz val="10"/>
        <rFont val="Calibri"/>
        <family val="2"/>
        <scheme val="minor"/>
      </rPr>
      <t>Supply and install 1-gang, 5 Amp, 250 Volt,. plate
type  mouldedn  switch  including  appropriate  size plastic box to be fixed recessed I wall.</t>
    </r>
  </si>
  <si>
    <r>
      <rPr>
        <sz val="10"/>
        <rFont val="Calibri"/>
        <family val="2"/>
        <scheme val="minor"/>
      </rPr>
      <t>Supply and install 2-gang, 5 Amp, 250 Volt,. plate
type  mouldedn  switch  including  appropriate  size plastic box to be fixed recessed I wall.</t>
    </r>
  </si>
  <si>
    <r>
      <rPr>
        <sz val="10"/>
        <rFont val="Calibri"/>
        <family val="2"/>
        <scheme val="minor"/>
      </rPr>
      <t>Supply and install combined 2/3 pin 5 Amps, 250
Volt switch socket  unit including plastic box to be fixed recessed in wall.</t>
    </r>
  </si>
  <si>
    <r>
      <rPr>
        <sz val="10"/>
        <rFont val="Calibri"/>
        <family val="2"/>
        <scheme val="minor"/>
      </rPr>
      <t>Supply and install combined   3 pin 15 Amps. 250
Volt  socket  unit including plastic box to be fixed recessed in wall.</t>
    </r>
  </si>
  <si>
    <r>
      <rPr>
        <sz val="10"/>
        <rFont val="Calibri"/>
        <family val="2"/>
        <scheme val="minor"/>
      </rPr>
      <t>Supply and installation  of 3/4" (20 mm) dia PVC concealed  conduit   including  all  accessories  such
as bends, elbows etc.</t>
    </r>
  </si>
  <si>
    <r>
      <rPr>
        <sz val="10"/>
        <rFont val="Calibri"/>
        <family val="2"/>
        <scheme val="minor"/>
      </rPr>
      <t>Supply  and  installation  of   1"  (25mm)   dia   PVC concealed  conduit   including  all  accessories  such
as bends, elbows etc.</t>
    </r>
  </si>
  <si>
    <r>
      <rPr>
        <sz val="10"/>
        <rFont val="Calibri"/>
        <family val="2"/>
        <scheme val="minor"/>
      </rPr>
      <t>Supply  and  installation  of   2"  (50mm)   dia   PVC concealed  conduit   including  all  accessories  such
as bends, elbows etc.</t>
    </r>
  </si>
  <si>
    <r>
      <rPr>
        <sz val="10"/>
        <rFont val="Calibri"/>
        <family val="2"/>
        <scheme val="minor"/>
      </rPr>
      <t>Supply   and   install  2.5  sq.mm   PVC   insultated single      core     600/1000V.cable     with     copper conductor  in already concealed PVC conduit. 2 x
25 mm Single Core Cable</t>
    </r>
  </si>
  <si>
    <r>
      <rPr>
        <sz val="10"/>
        <rFont val="Calibri"/>
        <family val="2"/>
        <scheme val="minor"/>
      </rPr>
      <t>Supply    and    install   6   sq.mm    PVC    insultated single      core     600/1000V.cable     with     copper conductor    in   already   concealed   PVC   conduit.
(2x6sqmm +1mm as Ecc for AC Points .)</t>
    </r>
  </si>
  <si>
    <r>
      <rPr>
        <sz val="10"/>
        <rFont val="Calibri"/>
        <family val="2"/>
        <scheme val="minor"/>
      </rPr>
      <t>Light circuit concealed   / open wiring with length upto  75   ft.   (25m)   from     distribution   board   to point/switch   with   3x2.5   Sq.mm   PVC  insulated single   core   copper   conductor   Pakistan   Cables, Pioneer,  Newage  or   approved  equivalent  cables for          offices/multi          storeyed          buildings. (  Concealed   wiring   with    3/4"   20  (mm  )     dia. PVC   conduit   and    accessories  such  as  bends,
elbows, junction boxes etc.  )</t>
    </r>
  </si>
  <si>
    <r>
      <rPr>
        <sz val="10"/>
        <rFont val="Calibri"/>
        <family val="2"/>
        <scheme val="minor"/>
      </rPr>
      <t>Concealed / open wiring from point to switch with length  upto  30  ft.  (10m)  including  any  switch  to switch  wiring  with  3x1.5  Sq.mm  PVC  insulated single   core   copper   conductor   Pakistan   Cables, Pioneer, Newage or approved equivalent cables,  ( Concealed   wiring   with    3/4"   20  (mm  )     dia. PVC   conduit   and    accessories  such  as  bends,
elbows, junction boxes etc.  )</t>
    </r>
  </si>
  <si>
    <r>
      <rPr>
        <sz val="10"/>
        <rFont val="Calibri"/>
        <family val="2"/>
        <scheme val="minor"/>
      </rPr>
      <t>Concealed/open  wiring  from  point  to  point  with length  upto  10  ft.  (3m)  Sq.mm   PVC   insulated single     core     copper     conductor    with    3x1.5 Pakistan   Cables,   Pioneer,   Newage  or   approved
equivalent cables.</t>
    </r>
  </si>
  <si>
    <r>
      <rPr>
        <sz val="10"/>
        <rFont val="Calibri"/>
        <family val="2"/>
        <scheme val="minor"/>
      </rPr>
      <t>Concealed/open    wiring    for   5   Amp.    Socket outlets    from    nearest   available   circuit   with   a length  upto  20  ft.  (6m)   with  3x1.5  Sq.mm  PVC insulated  single  core  copper  conductor  Pakistan Cables,  Pioneer,  Newage  or  approved  equivalent cables.  (Concealed   wiring   with  3/4"  -20  mm) dia.  PVC  conduit  and accessories such as bends,
elbows, junction boxes etc)</t>
    </r>
  </si>
  <si>
    <r>
      <rPr>
        <sz val="10"/>
        <rFont val="Calibri"/>
        <family val="2"/>
        <scheme val="minor"/>
      </rPr>
      <t>Wiring  of  5  Amps.  socket  outlet  with  4  sq.mm PVC insulated single core copper conductor cable including    3/4"    (20mm)    dia.    PVC    conduit,
8.7sq.mm    (10SWG)     copper    wire    as    earth continuity  conductor  and  wiring  accessories  such
as bends, elbows, junction boxes etc.</t>
    </r>
  </si>
  <si>
    <r>
      <rPr>
        <sz val="10"/>
        <rFont val="Calibri"/>
        <family val="2"/>
        <scheme val="minor"/>
      </rPr>
      <t>Wiring of 5 Amps.  socket outlet with 2.5 sq.mm PVC insulated single core copper conductor cable including    3/4"    (20mm)    dia.    PVC    conduit,
8.7sq.mm    (10SWG)     copper    wire    as    earth continuity  conductor  and  wiring  accessories  such
as bends, elbows, junction boxes etc.</t>
    </r>
  </si>
  <si>
    <r>
      <rPr>
        <b/>
        <sz val="10"/>
        <rFont val="Calibri"/>
        <family val="2"/>
        <scheme val="minor"/>
      </rPr>
      <t xml:space="preserve">Providing  and  laying  1:2:4  cement  concrete  using  Coarse  Sand  and crushed  </t>
    </r>
    <r>
      <rPr>
        <sz val="10"/>
        <rFont val="Calibri"/>
        <family val="2"/>
        <scheme val="minor"/>
      </rPr>
      <t xml:space="preserve">aggregate  3/4"  (19mm)  and  down  gauge  in  terraces  3"  (75  mm) average  thickness   </t>
    </r>
    <r>
      <rPr>
        <b/>
        <sz val="10"/>
        <rFont val="Calibri"/>
        <family val="2"/>
        <scheme val="minor"/>
      </rPr>
      <t xml:space="preserve">Roof   Screeding   </t>
    </r>
    <r>
      <rPr>
        <sz val="10"/>
        <rFont val="Calibri"/>
        <family val="2"/>
        <scheme val="minor"/>
      </rPr>
      <t>required   slope  in  panels   including formwork, consolidation, finishing, curing</t>
    </r>
  </si>
  <si>
    <r>
      <rPr>
        <b/>
        <sz val="10"/>
        <rFont val="Calibri"/>
        <family val="2"/>
        <scheme val="minor"/>
      </rPr>
      <t xml:space="preserve">Providing and fixing 2'-9" high Stair hand </t>
    </r>
    <r>
      <rPr>
        <sz val="10"/>
        <rFont val="Calibri"/>
        <family val="2"/>
        <scheme val="minor"/>
      </rPr>
      <t xml:space="preserve">railing comprising of 2½" dia 16 gauge </t>
    </r>
    <r>
      <rPr>
        <b/>
        <sz val="10"/>
        <rFont val="Calibri"/>
        <family val="2"/>
        <scheme val="minor"/>
      </rPr>
      <t xml:space="preserve">S.S pipe hand rail </t>
    </r>
    <r>
      <rPr>
        <sz val="10"/>
        <rFont val="Calibri"/>
        <family val="2"/>
        <scheme val="minor"/>
      </rPr>
      <t>fixed with 2½" dia pipe blusters at specified distance fixed at top of steps with expansion bolts, 2 Nos. of 16 gauge 1</t>
    </r>
    <r>
      <rPr>
        <b/>
        <sz val="10"/>
        <rFont val="Calibri"/>
        <family val="2"/>
        <scheme val="minor"/>
      </rPr>
      <t xml:space="preserve">"
dia S.S pipes horizontally fixed with blusters, </t>
    </r>
    <r>
      <rPr>
        <sz val="10"/>
        <rFont val="Calibri"/>
        <family val="2"/>
        <scheme val="minor"/>
      </rPr>
      <t>Complete in all respects</t>
    </r>
  </si>
  <si>
    <r>
      <rPr>
        <b/>
        <sz val="10"/>
        <rFont val="Calibri"/>
        <family val="2"/>
        <scheme val="minor"/>
      </rPr>
      <t xml:space="preserve">Providing Khurras on roof 24" x 24" x 2" (600mm x 600mm x 50mm)
</t>
    </r>
    <r>
      <rPr>
        <sz val="10"/>
        <rFont val="Calibri"/>
        <family val="2"/>
        <scheme val="minor"/>
      </rPr>
      <t>size  including  water  proofing  admixture  @  2  %  of  cement  content  or  as otherwise advised by manufacturer</t>
    </r>
  </si>
  <si>
    <r>
      <rPr>
        <b/>
        <sz val="10"/>
        <rFont val="Calibri"/>
        <family val="2"/>
        <scheme val="minor"/>
      </rPr>
      <t xml:space="preserve">Providing  bottom  khurras  of  brick  masonry  in  cement  sand  mortar 1:6, size 48"x24"x 1.5" </t>
    </r>
    <r>
      <rPr>
        <sz val="10"/>
        <rFont val="Calibri"/>
        <family val="2"/>
        <scheme val="minor"/>
      </rPr>
      <t>( 1250mmx 600mmx 38mm) over 3inches (75mm) thick cement concrete 1:4:8 including water proofing admixture @ 2 % of
cement content or as otherwise advised by manufacturer</t>
    </r>
  </si>
  <si>
    <r>
      <rPr>
        <b/>
        <sz val="10"/>
        <rFont val="Calibri"/>
        <family val="2"/>
        <scheme val="minor"/>
      </rPr>
      <t xml:space="preserve">Providing  and  fixing  P.V.C  rain  water  down  pipe  </t>
    </r>
    <r>
      <rPr>
        <sz val="10"/>
        <rFont val="Calibri"/>
        <family val="2"/>
        <scheme val="minor"/>
      </rPr>
      <t>with  mild  steel clamps, bolts and nuts fixed in cement concrete 1:2:4. b)4" (100 mm) dia.</t>
    </r>
  </si>
  <si>
    <r>
      <rPr>
        <b/>
        <sz val="10"/>
        <rFont val="Calibri"/>
        <family val="2"/>
        <scheme val="minor"/>
      </rPr>
      <t xml:space="preserve">Providing and fixing P.V.C. socket </t>
    </r>
    <r>
      <rPr>
        <sz val="10"/>
        <rFont val="Calibri"/>
        <family val="2"/>
        <scheme val="minor"/>
      </rPr>
      <t>for rain water down pipe.</t>
    </r>
  </si>
  <si>
    <r>
      <rPr>
        <b/>
        <sz val="10"/>
        <rFont val="Calibri"/>
        <family val="2"/>
        <scheme val="minor"/>
      </rPr>
      <t xml:space="preserve">Providing  and  fixing  P.V.C  bend  of  any  degree  for  rain  water  down
pipe </t>
    </r>
    <r>
      <rPr>
        <sz val="10"/>
        <rFont val="Calibri"/>
        <family val="2"/>
        <scheme val="minor"/>
      </rPr>
      <t>with M.S. clamps bolts and nuts in cement concrete 1:2:4.</t>
    </r>
  </si>
  <si>
    <r>
      <rPr>
        <b/>
        <sz val="10"/>
        <rFont val="Calibri"/>
        <family val="2"/>
        <scheme val="minor"/>
      </rPr>
      <t xml:space="preserve">Providing  and  fixing  PVC  offset  of  any  degree  for  rain-water  down
pipe </t>
    </r>
    <r>
      <rPr>
        <sz val="10"/>
        <rFont val="Calibri"/>
        <family val="2"/>
        <scheme val="minor"/>
      </rPr>
      <t>on walls with M.S. clamps, bolts and nuts in cement concrete 1:2:4.</t>
    </r>
  </si>
  <si>
    <r>
      <rPr>
        <sz val="10"/>
        <rFont val="Calibri"/>
        <family val="2"/>
        <scheme val="minor"/>
      </rPr>
      <t xml:space="preserve">Providing  and  fixing  First  class  Teak  wood  </t>
    </r>
    <r>
      <rPr>
        <b/>
        <sz val="10"/>
        <rFont val="Calibri"/>
        <family val="2"/>
        <scheme val="minor"/>
      </rPr>
      <t xml:space="preserve">frames  </t>
    </r>
    <r>
      <rPr>
        <sz val="10"/>
        <rFont val="Calibri"/>
        <family val="2"/>
        <scheme val="minor"/>
      </rPr>
      <t xml:space="preserve">of  required  size  for
</t>
    </r>
    <r>
      <rPr>
        <b/>
        <sz val="10"/>
        <rFont val="Calibri"/>
        <family val="2"/>
        <scheme val="minor"/>
      </rPr>
      <t>doors,  windows,  ventilators,  clerestory  windows,  shelves,  partitions, trellis (Jafri) work.</t>
    </r>
  </si>
  <si>
    <r>
      <rPr>
        <sz val="10"/>
        <rFont val="Calibri"/>
        <family val="2"/>
        <scheme val="minor"/>
      </rPr>
      <t xml:space="preserve">Providing and fixing hot dipped </t>
    </r>
    <r>
      <rPr>
        <b/>
        <sz val="10"/>
        <rFont val="Calibri"/>
        <family val="2"/>
        <scheme val="minor"/>
      </rPr>
      <t xml:space="preserve">Galvanised single leaf steel door </t>
    </r>
    <r>
      <rPr>
        <sz val="10"/>
        <rFont val="Calibri"/>
        <family val="2"/>
        <scheme val="minor"/>
      </rPr>
      <t>with 2" x 2" x 1/4" frame fully panelled with 1 G.I. sheet of 22 gauge (1.15 mm) thick  on  wooden  surface  with  sunken  G.I.  screws  of  required  size  of approved  make  including  cost  of  fabrication,  iron  lugs,  cutting  holes  and
making good the damages to walls</t>
    </r>
  </si>
  <si>
    <r>
      <rPr>
        <b/>
        <sz val="10"/>
        <rFont val="Calibri"/>
        <family val="2"/>
        <scheme val="minor"/>
      </rPr>
      <t xml:space="preserve">Providing and fixing 1.5" (38mm) thick pressed veneered Teak Wood door shutters 5 Ply  fully  flushed  </t>
    </r>
    <r>
      <rPr>
        <sz val="10"/>
        <rFont val="Calibri"/>
        <family val="2"/>
        <scheme val="minor"/>
      </rPr>
      <t>with First class wood veneering on all faces and sides fixed over deodar wood cavited core and frame work of not less  than  4"  (100mm)  wide  strips  all  round  with  approved  brass  hinges,
tower bolts as required</t>
    </r>
  </si>
  <si>
    <r>
      <rPr>
        <sz val="10"/>
        <rFont val="Calibri"/>
        <family val="2"/>
        <scheme val="minor"/>
      </rPr>
      <t xml:space="preserve">Providing and fixing </t>
    </r>
    <r>
      <rPr>
        <b/>
        <sz val="10"/>
        <rFont val="Calibri"/>
        <family val="2"/>
        <scheme val="minor"/>
      </rPr>
      <t xml:space="preserve">Hyundai Lock locks </t>
    </r>
    <r>
      <rPr>
        <sz val="10"/>
        <rFont val="Calibri"/>
        <family val="2"/>
        <scheme val="minor"/>
      </rPr>
      <t>with brass or specially supplied screws  including  Door  Closers   and  Floor  Hinges  of  approved  design including cutting wood to required shape and size with two operating keys
as per direction of the engineer - in- charge.</t>
    </r>
  </si>
  <si>
    <r>
      <rPr>
        <sz val="10"/>
        <rFont val="Calibri"/>
        <family val="2"/>
        <scheme val="minor"/>
      </rPr>
      <t>Providing and fixing approved tower bolts with screws of
same metal 6" (150 mm) size</t>
    </r>
  </si>
  <si>
    <r>
      <rPr>
        <b/>
        <sz val="10"/>
        <rFont val="Calibri"/>
        <family val="2"/>
        <scheme val="minor"/>
      </rPr>
      <t xml:space="preserve">Providing  and  fixing  approved  Chromium  plated  5"  </t>
    </r>
    <r>
      <rPr>
        <sz val="10"/>
        <rFont val="Calibri"/>
        <family val="2"/>
        <scheme val="minor"/>
      </rPr>
      <t xml:space="preserve">(125  mm)  size
heavy duty safety </t>
    </r>
    <r>
      <rPr>
        <b/>
        <sz val="10"/>
        <rFont val="Calibri"/>
        <family val="2"/>
        <scheme val="minor"/>
      </rPr>
      <t xml:space="preserve">handle </t>
    </r>
    <r>
      <rPr>
        <sz val="10"/>
        <rFont val="Calibri"/>
        <family val="2"/>
        <scheme val="minor"/>
      </rPr>
      <t>with necessary screws of the same metal</t>
    </r>
  </si>
  <si>
    <r>
      <rPr>
        <sz val="10"/>
        <rFont val="Calibri"/>
        <family val="2"/>
        <scheme val="minor"/>
      </rPr>
      <t xml:space="preserve">Providing and fixing </t>
    </r>
    <r>
      <rPr>
        <b/>
        <sz val="10"/>
        <rFont val="Calibri"/>
        <family val="2"/>
        <scheme val="minor"/>
      </rPr>
      <t xml:space="preserve">wooden box type ward robe using laminated board 3/4" </t>
    </r>
    <r>
      <rPr>
        <sz val="10"/>
        <rFont val="Calibri"/>
        <family val="2"/>
        <scheme val="minor"/>
      </rPr>
      <t>( 19mm )  thick boxing shelve and back with 3.4" thick deodar wood vaneer board. 550mm ( 22" ) deep including 19mm (3/4") thick boxing and shelves hang rods , hard board masonite 4.8mm (3/16") thick back, drawers, brass   fitting   ,locking   arrangement   handles,   internal   bolts,   shoe   rods
including painting</t>
    </r>
  </si>
  <si>
    <r>
      <rPr>
        <b/>
        <sz val="10"/>
        <rFont val="Calibri"/>
        <family val="2"/>
        <scheme val="minor"/>
      </rPr>
      <t xml:space="preserve">Providing and laying 1" (25mm) thick cement tiles floor 12"x12" </t>
    </r>
    <r>
      <rPr>
        <sz val="10"/>
        <rFont val="Calibri"/>
        <family val="2"/>
        <scheme val="minor"/>
      </rPr>
      <t>size with 1/2" (13mm) thick topping in white cement with pigment of required color shade and/or flowered pattern in ground floor over 1" (25mm) thick cement  sand  mortar  1:2  including  setting  the  tiles  with  portland  cement slurry, jointing and washing the tiles with cement slurry of matching color including grinding, rubbing, polishing &amp; the mortar cost.</t>
    </r>
  </si>
  <si>
    <r>
      <rPr>
        <b/>
        <sz val="10"/>
        <rFont val="Calibri"/>
        <family val="2"/>
        <scheme val="minor"/>
      </rPr>
      <t xml:space="preserve">Painting    with    ICI/Berger    or    equivalent    super    gloss    synthetic enamel   paint   </t>
    </r>
    <r>
      <rPr>
        <sz val="10"/>
        <rFont val="Calibri"/>
        <family val="2"/>
        <scheme val="minor"/>
      </rPr>
      <t xml:space="preserve">in  two  or  more  coats  as  per  manufacturer's instructions </t>
    </r>
    <r>
      <rPr>
        <b/>
        <sz val="10"/>
        <rFont val="Calibri"/>
        <family val="2"/>
        <scheme val="minor"/>
      </rPr>
      <t xml:space="preserve">on  wood  work  over  </t>
    </r>
    <r>
      <rPr>
        <sz val="10"/>
        <rFont val="Calibri"/>
        <family val="2"/>
        <scheme val="minor"/>
      </rPr>
      <t>and  including  the  cost  of  priming  coat,   surface preparation,   rubbing   down   smooth,  knotted,  filling  cracks,  holes  and
joints in ground floor or basement. (@ atleast 1.65 Litre per 10 Sq.m)</t>
    </r>
  </si>
  <si>
    <r>
      <rPr>
        <sz val="10"/>
        <rFont val="Calibri"/>
        <family val="2"/>
        <scheme val="minor"/>
      </rPr>
      <t xml:space="preserve">Applying  architectural  coating  such  as  </t>
    </r>
    <r>
      <rPr>
        <b/>
        <sz val="10"/>
        <rFont val="Calibri"/>
        <family val="2"/>
        <scheme val="minor"/>
      </rPr>
      <t xml:space="preserve">Rockwall,  Durock,  Graphaito  </t>
    </r>
    <r>
      <rPr>
        <sz val="10"/>
        <rFont val="Calibri"/>
        <family val="2"/>
        <scheme val="minor"/>
      </rPr>
      <t>or equivalent  to  interior  or  exterior  walls  including  supplying  all  labour,
materials, scaffoldings and removal of debris</t>
    </r>
  </si>
  <si>
    <r>
      <rPr>
        <sz val="10"/>
        <rFont val="Calibri"/>
        <family val="2"/>
        <scheme val="minor"/>
      </rPr>
      <t xml:space="preserve">Applying    </t>
    </r>
    <r>
      <rPr>
        <b/>
        <sz val="10"/>
        <rFont val="Calibri"/>
        <family val="2"/>
        <scheme val="minor"/>
      </rPr>
      <t xml:space="preserve">weather    resistant    paint    </t>
    </r>
    <r>
      <rPr>
        <sz val="10"/>
        <rFont val="Calibri"/>
        <family val="2"/>
        <scheme val="minor"/>
      </rPr>
      <t xml:space="preserve">coating    such    as    ICI    weather shield,Berger  weather  coat  or  equivalent  to  interior  or   exterior  walls  or ceiling   including   supplying   </t>
    </r>
    <r>
      <rPr>
        <b/>
        <sz val="10"/>
        <rFont val="Calibri"/>
        <family val="2"/>
        <scheme val="minor"/>
      </rPr>
      <t>all   labour,   materials,   scaffoldings   and
removal of debris etc. @ atleast 3.50 litre per 10</t>
    </r>
  </si>
  <si>
    <r>
      <rPr>
        <b/>
        <sz val="10"/>
        <rFont val="Calibri"/>
        <family val="2"/>
        <scheme val="minor"/>
      </rPr>
      <t xml:space="preserve">Providing  and  fixing  1/4"  to  3/8"  (6mm  to  9mm)  thick  Ceramic Glazed/Matt tiles (Prime Quality) </t>
    </r>
    <r>
      <rPr>
        <sz val="10"/>
        <rFont val="Calibri"/>
        <family val="2"/>
        <scheme val="minor"/>
      </rPr>
      <t xml:space="preserve">of any colour and size, as directed by Engineer-in-Charge  </t>
    </r>
    <r>
      <rPr>
        <b/>
        <sz val="10"/>
        <rFont val="Calibri"/>
        <family val="2"/>
        <scheme val="minor"/>
      </rPr>
      <t>in  dado/</t>
    </r>
    <r>
      <rPr>
        <sz val="10"/>
        <rFont val="Calibri"/>
        <family val="2"/>
        <scheme val="minor"/>
      </rPr>
      <t>skirting  in  ground  floor  over  1/2"  (13mm) thick  base  of  cement  mortar  1:3,  setting  of  tiles  in  slurry of  grey cement over  mortar  base  including  filling  the  joints  and  washing  the  tiles  with
white cement slurry of matching color, cleaning &amp; curing.</t>
    </r>
  </si>
  <si>
    <r>
      <rPr>
        <sz val="10"/>
        <rFont val="Calibri"/>
        <family val="2"/>
        <scheme val="minor"/>
      </rPr>
      <t xml:space="preserve">Providing and fixing 3/8" (9mm) thick </t>
    </r>
    <r>
      <rPr>
        <b/>
        <sz val="10"/>
        <rFont val="Calibri"/>
        <family val="2"/>
        <scheme val="minor"/>
      </rPr>
      <t xml:space="preserve">super white marble tiles dressed on  the  surface  in  dado/skirting  </t>
    </r>
    <r>
      <rPr>
        <sz val="10"/>
        <rFont val="Calibri"/>
        <family val="2"/>
        <scheme val="minor"/>
      </rPr>
      <t>and  facing  in  ground  floor  over  1/2" (13mm) thick base of  cement  sand  mortar 1:3,  setting of  tiles in  slurry of grey cement  over mortar  base including  filling the  joints and  washing the tiles  with  white  cement  slurry,  curing,  finishing,  grinding,  cleaning  &amp;
polishing.</t>
    </r>
  </si>
  <si>
    <r>
      <rPr>
        <b/>
        <sz val="10"/>
        <rFont val="Calibri"/>
        <family val="2"/>
        <scheme val="minor"/>
      </rPr>
      <t xml:space="preserve">Providing  and  fixing  fully  glazed  partly  fixed  and partly  hung  or sliding   aluminium   windows   </t>
    </r>
    <r>
      <rPr>
        <sz val="10"/>
        <rFont val="Calibri"/>
        <family val="2"/>
        <scheme val="minor"/>
      </rPr>
      <t>(Deluxe  model   -   1.6mm)   of   anodized champagne  or  approved color  of  Prime,  Chawal,  Alcop,  Pakistan  Cable or  any approved   section   as   approved   by  Engineer  Incharge including aluminium   fittings,   local   tinted   glass,   lugs,  cutting   holes   and   making good  the  damages  to  walls including   or   sliding   fibre  wire  gauze  in aluminium  frame   as   approved   by  Engineer   incharge   including   6  mm.
thick   imported   Tinted   glass   panes   aluminium fittings etc.</t>
    </r>
  </si>
  <si>
    <r>
      <rPr>
        <b/>
        <sz val="10"/>
        <rFont val="Calibri"/>
        <family val="2"/>
        <scheme val="minor"/>
      </rPr>
      <t xml:space="preserve">Providing  and  laying 1/4"  to 3/8"  (6mm  to  9mm) thick Glazed/  Matt tiles </t>
    </r>
    <r>
      <rPr>
        <sz val="10"/>
        <rFont val="Calibri"/>
        <family val="2"/>
        <scheme val="minor"/>
      </rPr>
      <t>of any colour and size in color ground floor laid over 1" (25mm) thick cement sand mortar base including jointing and washing the tiles with white cement slurry of matching color by using color pigment and curing (Bath &amp;
Toilets tiles)</t>
    </r>
  </si>
  <si>
    <r>
      <rPr>
        <sz val="10"/>
        <rFont val="Calibri"/>
        <family val="2"/>
        <scheme val="minor"/>
      </rPr>
      <t xml:space="preserve">Providing  and  laying  </t>
    </r>
    <r>
      <rPr>
        <b/>
        <sz val="10"/>
        <rFont val="Calibri"/>
        <family val="2"/>
        <scheme val="minor"/>
      </rPr>
      <t xml:space="preserve">floor  </t>
    </r>
    <r>
      <rPr>
        <sz val="10"/>
        <rFont val="Calibri"/>
        <family val="2"/>
        <scheme val="minor"/>
      </rPr>
      <t xml:space="preserve">of  19mm  (3/4")  thick  </t>
    </r>
    <r>
      <rPr>
        <b/>
        <sz val="10"/>
        <rFont val="Calibri"/>
        <family val="2"/>
        <scheme val="minor"/>
      </rPr>
      <t xml:space="preserve">marble  tile  </t>
    </r>
    <r>
      <rPr>
        <sz val="10"/>
        <rFont val="Calibri"/>
        <family val="2"/>
        <scheme val="minor"/>
      </rPr>
      <t>/  slabs  fine dressed on surface with out winding in ground floor and laid over 25 mm (1") thick cement sand  mortar 1:2 ( 1 cement, 2 sand ) setting the tile with Portland cement slurry over cement mortar jointing and washing the tiles / slabs with white cement slurry including curing rubbing and polishing (as per approved ) including the cost of cement mortar  (including the cost of
mortar. and the cost of 2" thick 1:2:4 floor)</t>
    </r>
  </si>
  <si>
    <r>
      <rPr>
        <sz val="10"/>
        <rFont val="Calibri"/>
        <family val="2"/>
        <scheme val="minor"/>
      </rPr>
      <t xml:space="preserve">Providing and laying super white 12"x12" 1" thick </t>
    </r>
    <r>
      <rPr>
        <b/>
        <sz val="10"/>
        <rFont val="Calibri"/>
        <family val="2"/>
        <scheme val="minor"/>
      </rPr>
      <t>marble tile  for /slabs on stair steps marbl</t>
    </r>
    <r>
      <rPr>
        <sz val="10"/>
        <rFont val="Calibri"/>
        <family val="2"/>
        <scheme val="minor"/>
      </rPr>
      <t>e tiles floor fine dressed on surface without winding in ground floor and laid over 1" (25mm) thick cement sand mortar 1:2 setting tiles with portland cement slurry over cement mortar, jointing and washing the tiles with white cement  slurry including curing, rubbing and polishing
including the cost of cement mortar</t>
    </r>
  </si>
  <si>
    <r>
      <rPr>
        <b/>
        <sz val="10"/>
        <rFont val="Calibri"/>
        <family val="2"/>
        <scheme val="minor"/>
      </rPr>
      <t xml:space="preserve">Providing  glass strips 1/4" </t>
    </r>
    <r>
      <rPr>
        <sz val="10"/>
        <rFont val="Calibri"/>
        <family val="2"/>
        <scheme val="minor"/>
      </rPr>
      <t>(5 mm) thick and 1-1/2" (37.5 mm) wide for dividing  the  terrazo/mosaic  flooring  into  panels.  The  cost  of  fixing  is
deemed to have been taken in composite rate of respective item.</t>
    </r>
  </si>
  <si>
    <r>
      <rPr>
        <sz val="10"/>
        <rFont val="Calibri"/>
        <family val="2"/>
        <scheme val="minor"/>
      </rPr>
      <t xml:space="preserve">Providing, laying, watering and compacting </t>
    </r>
    <r>
      <rPr>
        <b/>
        <sz val="10"/>
        <rFont val="Calibri"/>
        <family val="2"/>
        <scheme val="minor"/>
      </rPr>
      <t xml:space="preserve">brick ballast 2" (50 mm) </t>
    </r>
    <r>
      <rPr>
        <sz val="10"/>
        <rFont val="Calibri"/>
        <family val="2"/>
        <scheme val="minor"/>
      </rPr>
      <t>and
down gauge mixed with 25% sand for floor foundation.</t>
    </r>
  </si>
  <si>
    <r>
      <rPr>
        <b/>
        <sz val="10"/>
        <rFont val="Calibri"/>
        <family val="2"/>
        <scheme val="minor"/>
      </rPr>
      <t xml:space="preserve">Extra for making nosing of treads </t>
    </r>
    <r>
      <rPr>
        <sz val="10"/>
        <rFont val="Calibri"/>
        <family val="2"/>
        <scheme val="minor"/>
      </rPr>
      <t>as per design and/or as per instructions of  the  Engineer-in  charge  including  grinding  marble/marble  chips  and
polishing etc</t>
    </r>
  </si>
  <si>
    <r>
      <rPr>
        <sz val="10"/>
        <rFont val="Calibri"/>
        <family val="2"/>
        <scheme val="minor"/>
      </rPr>
      <t xml:space="preserve">Painting   with   ICI/Berger   or   equivalent   </t>
    </r>
    <r>
      <rPr>
        <b/>
        <sz val="10"/>
        <rFont val="Calibri"/>
        <family val="2"/>
        <scheme val="minor"/>
      </rPr>
      <t xml:space="preserve">plastic   emulsion   paint      o Wall  </t>
    </r>
    <r>
      <rPr>
        <sz val="10"/>
        <rFont val="Calibri"/>
        <family val="2"/>
        <scheme val="minor"/>
      </rPr>
      <t>of  approved   shade   in   two   or   more   coats   as   per   manufacturer's instructions   on   plastered   rendered   and/or   concrete   surface   over   and including    the    cost    of    priming    coat,    surface    preparation,   dusting, rubbing  down  smooth,  filling  cracks,  holes  removing blisters and other blisters  and  other  imperfections  in  ground  floor  or  basement.  (@  atleast
1.65 Litre per 10 Sq.m)</t>
    </r>
  </si>
  <si>
    <r>
      <rPr>
        <b/>
        <sz val="10"/>
        <rFont val="Calibri"/>
        <family val="2"/>
        <scheme val="minor"/>
      </rPr>
      <t xml:space="preserve">Distempering with Berger, ICI or </t>
    </r>
    <r>
      <rPr>
        <sz val="10"/>
        <rFont val="Calibri"/>
        <family val="2"/>
        <scheme val="minor"/>
      </rPr>
      <t xml:space="preserve">equivalent synthetic polyvinyl emulsion finish  of  approved  shade  in  two  or  more  coats  in  </t>
    </r>
    <r>
      <rPr>
        <b/>
        <sz val="10"/>
        <rFont val="Calibri"/>
        <family val="2"/>
        <scheme val="minor"/>
      </rPr>
      <t xml:space="preserve">Ceiling   </t>
    </r>
    <r>
      <rPr>
        <sz val="10"/>
        <rFont val="Calibri"/>
        <family val="2"/>
        <scheme val="minor"/>
      </rPr>
      <t xml:space="preserve">over  and including  the  cost  of  priming  coat  including  preparation  of  surface  viz. dusting, sand papering or rubbing with pumice stone, filling cracks or holes, if any, removing blisters or other imperfections </t>
    </r>
    <r>
      <rPr>
        <b/>
        <sz val="10"/>
        <rFont val="Calibri"/>
        <family val="2"/>
        <scheme val="minor"/>
      </rPr>
      <t xml:space="preserve">at any height </t>
    </r>
    <r>
      <rPr>
        <sz val="10"/>
        <rFont val="Calibri"/>
        <family val="2"/>
        <scheme val="minor"/>
      </rPr>
      <t>and any floor.
(@ atleast 2.20 Litre per 10 Sq.m)</t>
    </r>
  </si>
  <si>
    <r>
      <rPr>
        <b/>
        <sz val="10"/>
        <rFont val="Calibri"/>
        <family val="2"/>
        <scheme val="minor"/>
      </rPr>
      <t xml:space="preserve">Providing and laying in situ cement concrete 1 : 1.5 : 3  </t>
    </r>
    <r>
      <rPr>
        <sz val="10"/>
        <rFont val="Calibri"/>
        <family val="2"/>
        <scheme val="minor"/>
      </rPr>
      <t xml:space="preserve">cement concrete using  crush  stone  using  approved  coarse sand  and crushed  aggregate 3/4" (19mm)   and   down   gauge   in   </t>
    </r>
    <r>
      <rPr>
        <b/>
        <sz val="10"/>
        <rFont val="Calibri"/>
        <family val="2"/>
        <scheme val="minor"/>
      </rPr>
      <t xml:space="preserve">pillars   and   columns   </t>
    </r>
    <r>
      <rPr>
        <sz val="10"/>
        <rFont val="Calibri"/>
        <family val="2"/>
        <scheme val="minor"/>
      </rPr>
      <t>of   any   shape   in foundation including compacting, curing, cost of form-work &amp; its removal
in basement and ground floor.</t>
    </r>
  </si>
  <si>
    <r>
      <rPr>
        <b/>
        <sz val="10"/>
        <rFont val="Calibri"/>
        <family val="2"/>
        <scheme val="minor"/>
      </rPr>
      <t xml:space="preserve">Providing and laying 1:2:4 cement </t>
    </r>
    <r>
      <rPr>
        <sz val="10"/>
        <rFont val="Calibri"/>
        <family val="2"/>
        <scheme val="minor"/>
      </rPr>
      <t xml:space="preserve">concrete using approved coarse sand and crushed aggregate 3/4" (19mm.) and down gauge in </t>
    </r>
    <r>
      <rPr>
        <b/>
        <sz val="10"/>
        <rFont val="Calibri"/>
        <family val="2"/>
        <scheme val="minor"/>
      </rPr>
      <t>plinth band</t>
    </r>
    <r>
      <rPr>
        <sz val="10"/>
        <rFont val="Calibri"/>
        <family val="2"/>
        <scheme val="minor"/>
      </rPr>
      <t>, door band and roof band of required shape or section including formwork and its removal,   compacting   and   curing   in   basement   and   ground   floor   but
excluding the cost of reinforcement.</t>
    </r>
  </si>
  <si>
    <r>
      <rPr>
        <b/>
        <sz val="10"/>
        <rFont val="Calibri"/>
        <family val="2"/>
        <scheme val="minor"/>
      </rPr>
      <t>MASONARY WORKS  IN FOUNDATION WORKS UP TO PLINTH
LEVEL</t>
    </r>
  </si>
  <si>
    <r>
      <rPr>
        <sz val="10"/>
        <rFont val="Calibri"/>
        <family val="2"/>
        <scheme val="minor"/>
      </rPr>
      <t xml:space="preserve">Providing  and  laying  first  class  solid  burnt  brick  masonry  with  </t>
    </r>
    <r>
      <rPr>
        <b/>
        <sz val="10"/>
        <rFont val="Calibri"/>
        <family val="2"/>
        <scheme val="minor"/>
      </rPr>
      <t xml:space="preserve">Cement sand  1 : 4 </t>
    </r>
    <r>
      <rPr>
        <sz val="10"/>
        <rFont val="Calibri"/>
        <family val="2"/>
        <scheme val="minor"/>
      </rPr>
      <t>(Brick Strength:1800psi-2000psi) including scaffolding, raking out joints and curing in foundation  and substructure /Basement i/c cost of
testing</t>
    </r>
  </si>
  <si>
    <r>
      <rPr>
        <b/>
        <sz val="10"/>
        <rFont val="Calibri"/>
        <family val="2"/>
        <scheme val="minor"/>
      </rPr>
      <t xml:space="preserve">Providing a coat of bitumen </t>
    </r>
    <r>
      <rPr>
        <sz val="10"/>
        <rFont val="Calibri"/>
        <family val="2"/>
        <scheme val="minor"/>
      </rPr>
      <t>emulsion at 0.50 kg per sq.m. on walls and
floors in ground floor.</t>
    </r>
  </si>
  <si>
    <r>
      <rPr>
        <b/>
        <sz val="10"/>
        <rFont val="Calibri"/>
        <family val="2"/>
        <scheme val="minor"/>
      </rPr>
      <t xml:space="preserve">Providing and laying 1-1/2" (37.5 mm) thick damp proof course. with 1:2:4  cement  concrete  Coarse  </t>
    </r>
    <r>
      <rPr>
        <sz val="10"/>
        <rFont val="Calibri"/>
        <family val="2"/>
        <scheme val="minor"/>
      </rPr>
      <t>Sand  and  crushed  aggregate  1/2" (13mm) and  down  gauge  including  applying  a  coat  of  hot  bitumen  80/100  or equivalent  using  1.71  Kg  per  sq.m.  and  laying  single  layer  of  polythene sheet 0.13 mm thick (500 gauge) on damp proof course, including cleaning
surface and spraying.</t>
    </r>
  </si>
  <si>
    <r>
      <rPr>
        <b/>
        <sz val="10"/>
        <rFont val="Calibri"/>
        <family val="2"/>
        <scheme val="minor"/>
      </rPr>
      <t xml:space="preserve">Providing   and   laying   first   class   solid   burnt   brick   </t>
    </r>
    <r>
      <rPr>
        <sz val="10"/>
        <rFont val="Calibri"/>
        <family val="2"/>
        <scheme val="minor"/>
      </rPr>
      <t xml:space="preserve">masonry (Brick Strength:1800psi-2000psi)   including   scaffolding,   raking   out   joints   and curing  in  ground  floor  superstructure  and  i/c  cost  of  testing  </t>
    </r>
    <r>
      <rPr>
        <b/>
        <sz val="10"/>
        <rFont val="Calibri"/>
        <family val="2"/>
        <scheme val="minor"/>
      </rPr>
      <t>above  4.5"
with 1;4 cement ratio</t>
    </r>
  </si>
  <si>
    <r>
      <rPr>
        <b/>
        <sz val="10"/>
        <rFont val="Calibri"/>
        <family val="2"/>
        <scheme val="minor"/>
      </rPr>
      <t>REINFORCMENT CEMENT CONCRATE  IN  SUPER STRUCTER
WORKS</t>
    </r>
  </si>
  <si>
    <r>
      <rPr>
        <sz val="10"/>
        <rFont val="Calibri"/>
        <family val="2"/>
        <scheme val="minor"/>
      </rPr>
      <t xml:space="preserve">Providing and laying in situ cement concrete  </t>
    </r>
    <r>
      <rPr>
        <b/>
        <sz val="10"/>
        <rFont val="Calibri"/>
        <family val="2"/>
        <scheme val="minor"/>
      </rPr>
      <t xml:space="preserve">1:1.5:3 </t>
    </r>
    <r>
      <rPr>
        <sz val="10"/>
        <rFont val="Calibri"/>
        <family val="2"/>
        <scheme val="minor"/>
      </rPr>
      <t xml:space="preserve">cement concrete using crush stone using approved coarse sand and crushed aggregate 3/4" (19mm) and  down  gauge  in  </t>
    </r>
    <r>
      <rPr>
        <b/>
        <sz val="10"/>
        <rFont val="Calibri"/>
        <family val="2"/>
        <scheme val="minor"/>
      </rPr>
      <t xml:space="preserve">pillars  and  columns  </t>
    </r>
    <r>
      <rPr>
        <sz val="10"/>
        <rFont val="Calibri"/>
        <family val="2"/>
        <scheme val="minor"/>
      </rPr>
      <t>of  any  shape  in  foundation including compacting, curing, cost of form-work &amp; its removal in basement
and ground floor.</t>
    </r>
  </si>
  <si>
    <r>
      <rPr>
        <b/>
        <sz val="10"/>
        <rFont val="Calibri"/>
        <family val="2"/>
        <scheme val="minor"/>
      </rPr>
      <t xml:space="preserve">Providing and laying 1:2:4 cement concrete </t>
    </r>
    <r>
      <rPr>
        <sz val="10"/>
        <rFont val="Calibri"/>
        <family val="2"/>
        <scheme val="minor"/>
      </rPr>
      <t xml:space="preserve">using approved coarse sand and crushed aggregate 3/4" (19mm.) and down gauge in </t>
    </r>
    <r>
      <rPr>
        <b/>
        <sz val="10"/>
        <rFont val="Calibri"/>
        <family val="2"/>
        <scheme val="minor"/>
      </rPr>
      <t>Door band</t>
    </r>
    <r>
      <rPr>
        <sz val="10"/>
        <rFont val="Calibri"/>
        <family val="2"/>
        <scheme val="minor"/>
      </rPr>
      <t>, door band and roof band of required shape or section including formwork and its removal,   compacting   and   curing   in   basement   and   ground   floor   but
excluding the cost of reinforcement.</t>
    </r>
  </si>
  <si>
    <t>DETAIL MEASURMENT SHEET</t>
  </si>
  <si>
    <t>Deduction og Door  Wwindow</t>
  </si>
  <si>
    <t>D5</t>
  </si>
  <si>
    <t>DEDUCTION OF Door  Wwindow</t>
  </si>
  <si>
    <t>Providing and laying ashlar, fine stone facing upto 3" (75 mm) thick in cement  mortar  1:3  upto  a  height  of  10  ft  (3  m)  including  curing  on external face.</t>
  </si>
  <si>
    <t>External RFT</t>
  </si>
  <si>
    <t>Providing  and  fixing  1.5"  (38mm)  thick  pressed  veneered  Teak  Wood door shutters 5 Ply fully flushed with First class wood veneering on all faces and sides fixed over deodar wood cavited core and frame work of not  less  than  4"  (100mm)  wide  strips  all  round  with  approved  brass hinges, tower bolts as required</t>
  </si>
  <si>
    <t>NO</t>
  </si>
  <si>
    <t>#REF!</t>
  </si>
  <si>
    <t>Sft</t>
  </si>
  <si>
    <t>Providing and fixing 2'-9" high Stair hand railing comprising of 2½" dia 16 gauge S.S pipe hand rail fixed with 2½" dia pipe blusters at specified distance fixed at top of steps with expansion bolts, 2 Nos. of 16 gauge 1" dia S.S pipes horizontally fixed with blusters, Complete in all respects</t>
  </si>
  <si>
    <r>
      <rPr>
        <sz val="10"/>
        <rFont val="Calibri"/>
        <family val="2"/>
        <scheme val="minor"/>
      </rPr>
      <t>Providing and fixing 3/8" (9mm) thick super  white marble  tiles dressed on  the  surface  in  dado/skirting  and  facing  in  ground  floor  over  1/2" (13mm) thick base of cement sand mortar 1:3, setting of tiles in slurry of grey cement over mortar base including filling the joints and washing the tiles  with  white  cement  slurry,  curing,  finishing,  grinding,  cleaning  &amp;
polishing.</t>
    </r>
  </si>
  <si>
    <r>
      <rPr>
        <sz val="10"/>
        <rFont val="Calibri"/>
        <family val="2"/>
        <scheme val="minor"/>
      </rPr>
      <t xml:space="preserve">Providing   and   fixing   fully   glazed   partly   fixed   and  partly   hung   or sliding   </t>
    </r>
    <r>
      <rPr>
        <b/>
        <sz val="10"/>
        <rFont val="Calibri"/>
        <family val="2"/>
        <scheme val="minor"/>
      </rPr>
      <t xml:space="preserve">aluminium   windows   </t>
    </r>
    <r>
      <rPr>
        <sz val="10"/>
        <rFont val="Calibri"/>
        <family val="2"/>
        <scheme val="minor"/>
      </rPr>
      <t>(Deluxe  model   -   1.6mm)   of  anodized champagne   or   approved  color   of   Prime,   Chawal,   Alcop,   Pakistan Cable  or  any approved   section   as   approved   by  Engineer  Incharge including   aluminium   fittings,   local   tinted   glass,   lugs,  cutting   holes and  making  good  the  damages  to  walls including   or   sliding   fibre wire   gauze   in  aluminium frame   as   approved   by   Engineer   incharge including   6  mm.    thick    imported    Tinted    glass    panes    aluminium
fittings etc.</t>
    </r>
  </si>
  <si>
    <r>
      <rPr>
        <sz val="10"/>
        <rFont val="Calibri"/>
        <family val="2"/>
        <scheme val="minor"/>
      </rPr>
      <t>Providing and  fixing First  class  Teak  wood  frames  of required  size  for doors,  windows,  ventilators,  clerestory  windows,  shelves,  partitions,
trellis (Jafri) work.</t>
    </r>
  </si>
  <si>
    <r>
      <rPr>
        <sz val="10"/>
        <rFont val="Calibri"/>
        <family val="2"/>
        <scheme val="minor"/>
      </rPr>
      <t>Providing and fixing Hyundai Lock locks with brass or specially supplied screws  including  Door  Closers  and  Floor  Hinges  of  approved  design including  cutting  wood  to  required  shape  and  size  with  two  operating
keys as per direction of the engineer - in- charge.</t>
    </r>
  </si>
  <si>
    <r>
      <rPr>
        <sz val="10"/>
        <rFont val="Calibri"/>
        <family val="2"/>
        <scheme val="minor"/>
      </rPr>
      <t>Providing and fixing approved Chromium plated 5" (125 mm) size heavy
duty safety handle with necessary screws of the same metal</t>
    </r>
  </si>
  <si>
    <r>
      <rPr>
        <sz val="10"/>
        <rFont val="Calibri"/>
        <family val="2"/>
        <scheme val="minor"/>
      </rPr>
      <t>Providing and  fixing  Main   door  kwikset  lock  with  handle  USA  make with  brass  or  specially  supplied  screws  of  approved  design  including cutting wood to requires shape and size with two operating keys as per
direction of the engineer - in- charge.</t>
    </r>
  </si>
  <si>
    <r>
      <rPr>
        <sz val="10"/>
        <rFont val="Calibri"/>
        <family val="2"/>
        <scheme val="minor"/>
      </rPr>
      <t>Providing and fixing wooden box type ward robe using laminated board 3/4"  (  19mm  )   thick  boxing  shelve  and  back  with  3.4"  thick  deodar wood  vaneer  board.  550mm  (  22"  )  deep  including  19mm  (3/4")  thick boxing and shelves hang rods , hard board masonite 4.8mm (3/16") thick back, drawers, brass fitting ,locking arrangement handles, internal bolts,
shoe rods including painting</t>
    </r>
  </si>
  <si>
    <t>COL STEEL  UP TO  ROOF LEVEL</t>
  </si>
  <si>
    <r>
      <rPr>
        <sz val="10"/>
        <rFont val="Calibri"/>
        <family val="2"/>
        <scheme val="minor"/>
      </rPr>
      <t>Providing,    fabricating    and    laying       deformed    Grade    60     steel
reinforcement (deformed bar) for all   kinds of R.C.C work in foundation, plinth  and  ground  floor  including  the  cost  of  straightening,  removal  of rust,  cutting,   bending,   binding,   wastage  and  providing  such over-laps as are not shown on the drawings. The cost of binding wire and cement concrete   spacer   blocks   or   chairs   for   binding   and    holding   the reinforcement in position is inclusive upto15 ft (5m) height</t>
    </r>
  </si>
  <si>
    <r>
      <rPr>
        <sz val="10"/>
        <rFont val="Calibri"/>
        <family val="2"/>
        <scheme val="minor"/>
      </rPr>
      <t>19mm  (3/4")  thick  cement  plaster  1:4  cement  mortor  ratio  on  Internal wall and coloumns in basment plinth and ground floor including making
edges cornor and curing.</t>
    </r>
  </si>
  <si>
    <r>
      <rPr>
        <sz val="10"/>
        <rFont val="Calibri"/>
        <family val="2"/>
        <scheme val="minor"/>
      </rPr>
      <t>Extra for making nosing of treads as per design and/or as per instructions
of  the  Engineer-in  charge  including  grinding  marble/marble  chips  and polishing etc</t>
    </r>
  </si>
  <si>
    <r>
      <rPr>
        <sz val="10"/>
        <rFont val="Calibri"/>
        <family val="2"/>
        <scheme val="minor"/>
      </rPr>
      <t>Providing and  fixing First  class  Teak  wood  frames  of required  size  for
doors,  windows,  ventilators,  clerestory  windows,  shelves,  partitions, trellis (Jafri) work.</t>
    </r>
  </si>
  <si>
    <t>same sft of window</t>
  </si>
  <si>
    <t>FOR WINDOWS</t>
  </si>
  <si>
    <t>MUMTY</t>
  </si>
  <si>
    <t>PARAPET</t>
  </si>
  <si>
    <t>OPNINGS &amp; DOOR</t>
  </si>
  <si>
    <r>
      <rPr>
        <b/>
        <u/>
        <sz val="10"/>
        <rFont val="Calibri"/>
        <family val="2"/>
        <scheme val="minor"/>
      </rPr>
      <t>               MEASUREMENT               </t>
    </r>
  </si>
  <si>
    <r>
      <rPr>
        <sz val="10"/>
        <rFont val="Calibri"/>
        <family val="2"/>
        <scheme val="minor"/>
      </rPr>
      <t>Providing,  fabricating  and  laying     deformed  Grade  60
steel  reinforcement  (deformed   bar)  for  all     kinds  of
R.C.C   work   in   foundation,   plinth   and   ground   floor including  the  cost  of   straightening,  removal   of  rust, cutting,  bending,  binding,  wastage and providing such over-laps as are not shown on the drawings. The cost of binding wire and cement concrete spacer blocks or chairs for binding and holding the reinforcement in position is inclusive upto15 ft (5m) height</t>
    </r>
  </si>
  <si>
    <r>
      <rPr>
        <b/>
        <sz val="10"/>
        <rFont val="Calibri"/>
        <family val="2"/>
        <scheme val="minor"/>
      </rPr>
      <t>COL STEEL &amp; Lift Wall UP TO Top ROOF
LEVEL</t>
    </r>
  </si>
  <si>
    <r>
      <rPr>
        <sz val="10"/>
        <rFont val="Calibri"/>
        <family val="2"/>
        <scheme val="minor"/>
      </rPr>
      <t>Providing and fixing iron grill required section of square bars 3/8" as per approved design including welding all sides of the section  at  the   junction  and  fixing  with  sunk  iron  screws painting  with  two  coats  of  read  oxides  paint  in  masonry  or
concrete</t>
    </r>
  </si>
  <si>
    <r>
      <rPr>
        <sz val="10"/>
        <rFont val="Calibri"/>
        <family val="2"/>
        <scheme val="minor"/>
      </rPr>
      <t>Providing  and  laying  first  class  solid  burnt  brick  masonry (Brick Strength:1800psi-2000psi) including scaffolding, raking out joints and curing in ground floor superstructure and i/c cost
of testing above 4.5" with 1;4 cement ratio</t>
    </r>
  </si>
  <si>
    <t>C-1</t>
  </si>
  <si>
    <t>DOOR BEND</t>
  </si>
  <si>
    <t>MENTION ON DRAWING</t>
  </si>
  <si>
    <t>OPNINGS &amp; DOOR /WINDOWS</t>
  </si>
  <si>
    <r>
      <rPr>
        <sz val="10"/>
        <rFont val="Calibri"/>
        <family val="2"/>
        <scheme val="minor"/>
      </rPr>
      <t>Providing  and  laying in  situ  cement  concrete   1:1.5:3  cement concrete  using  crush  stone  using  approved  coarse  sand  and crushed aggregate 3/4" (19mm) and down gauge in pillars and columns  of  any  shape  in  foundation  including  compacting, curing,  cost  of  form-work  &amp;  its  removal  in  basement  and
ground floor.</t>
    </r>
  </si>
  <si>
    <r>
      <rPr>
        <sz val="10"/>
        <rFont val="Calibri"/>
        <family val="2"/>
        <scheme val="minor"/>
      </rPr>
      <t>Providing  and  laying  1:2:4  cement  concrete  using  approved coarse  sand  and  crushed  aggregate  3/4"  (19mm.)  and  down gauge  in  Door  band,  door  band  and  roof  band  of  required shape   or   section   including   formwork   and   its   removal, compacting  and  curing  in  basement  and  ground  floor  but
excluding the cost of reinforcement.</t>
    </r>
  </si>
  <si>
    <r>
      <rPr>
        <sz val="10"/>
        <rFont val="Calibri"/>
        <family val="2"/>
        <scheme val="minor"/>
      </rPr>
      <t>Providing and laying 1:2:4 cement concrete using crush stone 19 mm and down gauge in beams of required shapes or section including form work and its removal compacting and curing in basement   and   ground   floor   but   excluding   the   cost   of
reinforcement</t>
    </r>
  </si>
  <si>
    <r>
      <rPr>
        <sz val="10"/>
        <rFont val="Calibri"/>
        <family val="2"/>
        <scheme val="minor"/>
      </rPr>
      <t xml:space="preserve">Providing  and  laying  1:2:4  cement  concrete  using  approved coarse  sand  and  crushed  aggregate  3/4"  (19mm)  and  down gauge    in    </t>
    </r>
    <r>
      <rPr>
        <b/>
        <sz val="10"/>
        <rFont val="Calibri"/>
        <family val="2"/>
        <scheme val="minor"/>
      </rPr>
      <t xml:space="preserve">slabs    </t>
    </r>
    <r>
      <rPr>
        <sz val="10"/>
        <rFont val="Calibri"/>
        <family val="2"/>
        <scheme val="minor"/>
      </rPr>
      <t>including    formwork    and    its    removal, compacting   and   curing   upto   6"   (150   mm)    thickness   In
basement, plinth and ground floor</t>
    </r>
  </si>
  <si>
    <r>
      <rPr>
        <sz val="10"/>
        <rFont val="Calibri"/>
        <family val="2"/>
        <scheme val="minor"/>
      </rPr>
      <t>19mm (3/4") thick cement plaster 1:4 cement mortor ratio on
Internal wall and coloumns in basment plinth and ground floor including making edges cornor and curing.</t>
    </r>
  </si>
  <si>
    <r>
      <rPr>
        <sz val="10"/>
        <rFont val="Calibri"/>
        <family val="2"/>
        <scheme val="minor"/>
      </rPr>
      <t>Cement  plaster  using  Coarse  Sand  1:4 cement mortar ratio on  soffits  of  ceiling,  cantilever slabs,  sides  and  soffits  of beams,   in   basement   and   ground   floor  including  making
edges, corners and curing.</t>
    </r>
  </si>
  <si>
    <r>
      <rPr>
        <sz val="10"/>
        <rFont val="Calibri"/>
        <family val="2"/>
        <scheme val="minor"/>
      </rPr>
      <t>1/2 inch  (13mm) thick cement plaster  using Coarse Sand 1:4 cement mortar ratio on external walls and olumns in basement, plinth and ground floor including making edges, corners with
deep cut groves and curing.</t>
    </r>
  </si>
  <si>
    <t>same as external plaster</t>
  </si>
  <si>
    <r>
      <rPr>
        <sz val="10"/>
        <rFont val="Calibri"/>
        <family val="2"/>
        <scheme val="minor"/>
      </rPr>
      <t>Applying weather  resistant  paint  coating  such  as  ICI weather shield,Berger weather coat or equivalent to interior or  exterior walls   or   ceiling  including  supplying  all   labour,   materials, scaffoldings and removal of debris etc. @ atleast 3.50 litre per
10</t>
    </r>
  </si>
  <si>
    <r>
      <rPr>
        <sz val="10"/>
        <rFont val="Calibri"/>
        <family val="2"/>
        <scheme val="minor"/>
      </rPr>
      <t>Providing  and  fixing  hot  dipped  Galvanised  single  leaf  steel door with 2" x 2" x 1/4" frame fully panelled with 1 G.I. sheet of 22 gauge (1.15 mm) thick on wooden surface with sunken
G.I.  screws  of required size of  approved make including cost of  fabrication,  iron  lugs,  cutting  holes  and  making  good  the
damages to walls</t>
    </r>
  </si>
  <si>
    <r>
      <rPr>
        <sz val="10"/>
        <rFont val="Calibri"/>
        <family val="2"/>
        <scheme val="minor"/>
      </rPr>
      <t>Providing   and   fixing   fully   glazed   partly   fixed   and  partly hung   or   sliding   aluminium    windows    (Deluxe  model   - 1.6mm)   of   anodized   champagne   or   approved  color   of Prime,   Chawal,   Alcop,   Pakistan   Cable   or   any  approved section     as     approved     by    Engineer    Incharge   including aluminium   fittings,   local   tinted   glass,   lugs,  cutting   holes and   making   good   the   damages   to   walls  including    or sliding   fibre  wire  gauze  in  aluminium frame  as  approved by   Engineer   incharge   including   6  mm.    thick    imported
Tinted   glass   panes   aluminium fittings etc.</t>
    </r>
  </si>
  <si>
    <r>
      <rPr>
        <sz val="10"/>
        <rFont val="Calibri"/>
        <family val="2"/>
        <scheme val="minor"/>
      </rPr>
      <t xml:space="preserve">Providing and laying 1:2:4 cement concrete using Coarse Sand and   crushed   aggregate   3/4"   (19mm)   and   down   gauge   in terraces   3"   (75   mm)   average   thickness   </t>
    </r>
    <r>
      <rPr>
        <b/>
        <sz val="10"/>
        <rFont val="Calibri"/>
        <family val="2"/>
        <scheme val="minor"/>
      </rPr>
      <t xml:space="preserve">Roof   Screeding </t>
    </r>
    <r>
      <rPr>
        <sz val="10"/>
        <rFont val="Calibri"/>
        <family val="2"/>
        <scheme val="minor"/>
      </rPr>
      <t>required  slope  in  panels  including  formwork,  consolidation,
finishing, curing</t>
    </r>
  </si>
  <si>
    <r>
      <rPr>
        <sz val="10"/>
        <rFont val="Calibri"/>
        <family val="2"/>
        <scheme val="minor"/>
      </rPr>
      <t>Providing  and  laying  1"  (25mm)  thick  cement  tiles  floor 12"x12" size with 1/2" (13mm) thick topping in white cement with pigment of  required color  shade  and/or  flowered  pattern in ground floor over 1" (25mm) thick cement sand mortar 1:2 including setting the tiles with portland cement slurry, jointing and  washing  the  tiles  with  cement  slurry  of  matching  color
including grinding, rubbing, polishing &amp; the mortar cost.</t>
    </r>
  </si>
  <si>
    <t>TOTAL = B TO G</t>
  </si>
  <si>
    <r>
      <rPr>
        <b/>
        <sz val="10"/>
        <rFont val="Calibri"/>
        <family val="2"/>
        <scheme val="minor"/>
      </rPr>
      <t xml:space="preserve">ENGINEER'S ESTIMATE CONSTRUCTION OF STAFF UNITS AT JHAL MAGSI
</t>
    </r>
    <r>
      <rPr>
        <b/>
        <vertAlign val="superscript"/>
        <sz val="10"/>
        <rFont val="Calibri"/>
        <family val="2"/>
        <scheme val="minor"/>
      </rPr>
      <t xml:space="preserve">GAS WORK BOQ                                                                                                                                  </t>
    </r>
    <r>
      <rPr>
        <b/>
        <sz val="10"/>
        <rFont val="Calibri"/>
        <family val="2"/>
        <scheme val="minor"/>
      </rPr>
      <t>ABSTRACT OF COST</t>
    </r>
  </si>
  <si>
    <t>CONSTRUCTION OF STAFF UNITS AT JHAL MAGSI
GROUND FLOOR                                                                                                                                                           DETAIL MEASURMENT SHEET</t>
  </si>
  <si>
    <t>CONSTRUCTION OF STAFF UNITS AT JHAL MAGSI
FIRST FLOOR                                                                                                  DETAIL MEASURMENT SHEET</t>
  </si>
  <si>
    <t>CONSTRUCTION OF STAFF UNITS AT JHAL MAGSI
MUMMTY                                                                                                           DETAIL MEASURMENT SHEET</t>
  </si>
  <si>
    <t>CONSTRUCTION OF STAFF UNITS AT JHAL MAGSI
MUMMTY                                                                                          DETAIL MEASURMENT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</si>
</sst>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Red]0.00"/>
    <numFmt numFmtId="167" formatCode="0;[Red]0"/>
    <numFmt numFmtId="168" formatCode="0.000;[Red]0.000"/>
  </numFmts>
  <fonts count="12" x14ac:knownFonts="1">
    <font>
      <sz val="10"/>
      <color rgb="FF000000"/>
      <name val="Times New Roman"/>
      <charset val="204"/>
    </font>
    <font>
      <sz val="10"/>
      <color rgb="FF000000"/>
      <name val="Calibri"/>
      <family val="2"/>
      <scheme val="minor"/>
    </font>
    <font>
      <b/>
      <sz val="10"/>
      <name val="Calibri"/>
      <family val="2"/>
      <scheme val="minor"/>
    </font>
    <font>
      <sz val="10"/>
      <name val="Calibri"/>
      <family val="2"/>
      <scheme val="minor"/>
    </font>
    <font>
      <u/>
      <sz val="10"/>
      <name val="Calibri"/>
      <family val="2"/>
      <scheme val="minor"/>
    </font>
    <font>
      <b/>
      <u/>
      <sz val="10"/>
      <name val="Calibri"/>
      <family val="2"/>
      <scheme val="minor"/>
    </font>
    <font>
      <b/>
      <sz val="10"/>
      <color rgb="FF000000"/>
      <name val="Calibri"/>
      <family val="2"/>
      <scheme val="minor"/>
    </font>
    <font>
      <sz val="10"/>
      <color rgb="FFFF0000"/>
      <name val="Calibri"/>
      <family val="2"/>
      <scheme val="minor"/>
    </font>
    <font>
      <b/>
      <vertAlign val="superscript"/>
      <sz val="10"/>
      <name val="Calibri"/>
      <family val="2"/>
      <scheme val="minor"/>
    </font>
    <font>
      <b/>
      <sz val="10"/>
      <color rgb="FF000080"/>
      <name val="Calibri"/>
      <family val="2"/>
      <scheme val="minor"/>
    </font>
    <font>
      <sz val="10"/>
      <color rgb="FF000080"/>
      <name val="Calibri"/>
      <family val="2"/>
      <scheme val="minor"/>
    </font>
    <font>
      <sz val="10"/>
      <color rgb="FF000000"/>
      <name val="Times New Roman"/>
      <family val="1"/>
    </font>
  </fonts>
  <fills count="3">
    <fill>
      <patternFill patternType="none"/>
    </fill>
    <fill>
      <patternFill patternType="gray125"/>
    </fill>
    <fill>
      <patternFill patternType="solid">
        <fgColor rgb="FFBEBEBE"/>
      </patternFill>
    </fill>
  </fills>
  <borders count="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165">
    <xf numFmtId="0" fontId="0" fillId="0" borderId="0" xfId="0" applyAlignment="1">
      <alignment horizontal="left" vertical="top"/>
    </xf>
    <xf numFmtId="0" fontId="1" fillId="0" borderId="0" xfId="0" applyFont="1" applyAlignment="1">
      <alignment horizontal="left" vertical="top"/>
    </xf>
    <xf numFmtId="0" fontId="3" fillId="0" borderId="2" xfId="0" applyFont="1" applyBorder="1" applyAlignment="1">
      <alignment horizontal="right" vertical="top" wrapText="1"/>
    </xf>
    <xf numFmtId="2" fontId="1" fillId="0" borderId="2" xfId="0" applyNumberFormat="1" applyFont="1" applyBorder="1" applyAlignment="1">
      <alignment horizontal="right" vertical="top" shrinkToFit="1"/>
    </xf>
    <xf numFmtId="0" fontId="1" fillId="0" borderId="2" xfId="0" applyFont="1" applyBorder="1" applyAlignment="1">
      <alignment horizontal="left" vertical="center" wrapText="1"/>
    </xf>
    <xf numFmtId="0" fontId="2" fillId="0" borderId="2" xfId="0" applyFont="1" applyBorder="1" applyAlignment="1">
      <alignment horizontal="left" vertical="top" wrapText="1" indent="5"/>
    </xf>
    <xf numFmtId="0" fontId="2" fillId="0" borderId="2" xfId="0" applyFont="1" applyBorder="1" applyAlignment="1">
      <alignment horizontal="left" vertical="center" wrapText="1" indent="1"/>
    </xf>
    <xf numFmtId="0" fontId="2" fillId="0" borderId="2" xfId="0" applyFont="1" applyBorder="1" applyAlignment="1">
      <alignment horizontal="left" vertical="top" wrapText="1" indent="1"/>
    </xf>
    <xf numFmtId="0" fontId="2" fillId="2" borderId="2" xfId="0" applyFont="1" applyFill="1" applyBorder="1" applyAlignment="1">
      <alignment horizontal="center" vertical="top" wrapText="1"/>
    </xf>
    <xf numFmtId="1" fontId="6" fillId="0" borderId="2" xfId="0" applyNumberFormat="1" applyFont="1" applyBorder="1" applyAlignment="1">
      <alignment horizontal="center" vertical="top" shrinkToFit="1"/>
    </xf>
    <xf numFmtId="0" fontId="2" fillId="0" borderId="2" xfId="0" applyFont="1" applyBorder="1" applyAlignment="1">
      <alignment horizontal="left" vertical="top" wrapText="1"/>
    </xf>
    <xf numFmtId="3" fontId="6" fillId="0" borderId="2" xfId="0" applyNumberFormat="1" applyFont="1" applyBorder="1" applyAlignment="1">
      <alignment horizontal="right" vertical="top" shrinkToFit="1"/>
    </xf>
    <xf numFmtId="0" fontId="1" fillId="2" borderId="2" xfId="0" applyFont="1" applyFill="1" applyBorder="1" applyAlignment="1">
      <alignment horizontal="left" vertical="center" wrapText="1"/>
    </xf>
    <xf numFmtId="0" fontId="2" fillId="2" borderId="2" xfId="0" applyFont="1" applyFill="1" applyBorder="1" applyAlignment="1">
      <alignment horizontal="left" vertical="top" wrapText="1" indent="9"/>
    </xf>
    <xf numFmtId="3" fontId="6" fillId="2" borderId="2" xfId="0" applyNumberFormat="1" applyFont="1" applyFill="1" applyBorder="1" applyAlignment="1">
      <alignment horizontal="right" vertical="top" shrinkToFit="1"/>
    </xf>
    <xf numFmtId="0" fontId="1" fillId="0" borderId="8" xfId="0" applyFont="1" applyBorder="1" applyAlignment="1">
      <alignment horizontal="left" vertical="center" wrapText="1"/>
    </xf>
    <xf numFmtId="0" fontId="2" fillId="0" borderId="2" xfId="0" applyFont="1" applyBorder="1" applyAlignment="1">
      <alignment horizontal="left" vertical="top" wrapText="1" indent="8"/>
    </xf>
    <xf numFmtId="2" fontId="6" fillId="0" borderId="2" xfId="0" applyNumberFormat="1" applyFont="1" applyBorder="1" applyAlignment="1">
      <alignment horizontal="right" vertical="top" shrinkToFit="1"/>
    </xf>
    <xf numFmtId="0" fontId="1" fillId="0" borderId="0" xfId="0" applyFont="1" applyAlignment="1">
      <alignment horizontal="left" vertical="center" wrapText="1"/>
    </xf>
    <xf numFmtId="0" fontId="1" fillId="0" borderId="2" xfId="0" applyFont="1" applyBorder="1" applyAlignment="1">
      <alignment horizontal="center" vertical="top" wrapText="1"/>
    </xf>
    <xf numFmtId="0" fontId="1" fillId="0" borderId="2" xfId="0" applyFont="1" applyBorder="1" applyAlignment="1">
      <alignment horizontal="left" wrapText="1"/>
    </xf>
    <xf numFmtId="0" fontId="1" fillId="0" borderId="2" xfId="0" applyFont="1" applyBorder="1" applyAlignment="1">
      <alignment horizontal="left" vertical="top" wrapText="1"/>
    </xf>
    <xf numFmtId="0" fontId="2" fillId="0" borderId="0" xfId="0" applyFont="1" applyAlignment="1">
      <alignment horizontal="right"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indent="9"/>
    </xf>
    <xf numFmtId="0" fontId="2" fillId="0" borderId="2" xfId="0" applyFont="1" applyBorder="1" applyAlignment="1">
      <alignment horizontal="left" vertical="top" wrapText="1" indent="2"/>
    </xf>
    <xf numFmtId="2" fontId="1" fillId="0" borderId="2" xfId="0" applyNumberFormat="1" applyFont="1" applyBorder="1" applyAlignment="1">
      <alignment horizontal="center" vertical="top" shrinkToFit="1"/>
    </xf>
    <xf numFmtId="0" fontId="3" fillId="0" borderId="2" xfId="0" applyFont="1" applyBorder="1" applyAlignment="1">
      <alignment horizontal="center" vertical="top" wrapText="1"/>
    </xf>
    <xf numFmtId="4" fontId="1" fillId="0" borderId="2" xfId="0" applyNumberFormat="1" applyFont="1" applyBorder="1" applyAlignment="1">
      <alignment horizontal="right" vertical="top" shrinkToFit="1"/>
    </xf>
    <xf numFmtId="2" fontId="1" fillId="0" borderId="2" xfId="0" applyNumberFormat="1" applyFont="1" applyBorder="1" applyAlignment="1">
      <alignment horizontal="center" vertical="center" shrinkToFit="1"/>
    </xf>
    <xf numFmtId="164" fontId="1" fillId="0" borderId="2" xfId="0" applyNumberFormat="1" applyFont="1" applyBorder="1" applyAlignment="1">
      <alignment horizontal="right" vertical="top" shrinkToFit="1"/>
    </xf>
    <xf numFmtId="0" fontId="3" fillId="0" borderId="2" xfId="0" applyFont="1" applyBorder="1" applyAlignment="1">
      <alignment horizontal="center" vertical="center" wrapText="1"/>
    </xf>
    <xf numFmtId="0" fontId="2" fillId="0" borderId="2" xfId="0" applyFont="1" applyBorder="1" applyAlignment="1">
      <alignment horizontal="right" vertical="top" wrapText="1"/>
    </xf>
    <xf numFmtId="0" fontId="3" fillId="0" borderId="2" xfId="0" applyFont="1" applyBorder="1" applyAlignment="1">
      <alignment horizontal="left" vertical="top" wrapText="1" indent="1"/>
    </xf>
    <xf numFmtId="0" fontId="1" fillId="0" borderId="1" xfId="0" applyFont="1" applyBorder="1" applyAlignment="1">
      <alignment horizontal="left" wrapText="1"/>
    </xf>
    <xf numFmtId="0" fontId="1" fillId="0" borderId="4" xfId="0" applyFont="1" applyBorder="1" applyAlignment="1">
      <alignment horizontal="left" wrapText="1"/>
    </xf>
    <xf numFmtId="0" fontId="1" fillId="0" borderId="3" xfId="0" applyFont="1" applyBorder="1" applyAlignment="1">
      <alignment horizontal="left" wrapText="1"/>
    </xf>
    <xf numFmtId="0" fontId="1" fillId="0" borderId="2" xfId="0" applyFont="1" applyBorder="1" applyAlignment="1">
      <alignment horizontal="left" vertical="top" wrapText="1" indent="1"/>
    </xf>
    <xf numFmtId="2" fontId="1" fillId="0" borderId="2" xfId="0" applyNumberFormat="1" applyFont="1" applyBorder="1" applyAlignment="1">
      <alignment horizontal="left" vertical="top" shrinkToFit="1"/>
    </xf>
    <xf numFmtId="0" fontId="3" fillId="0" borderId="2" xfId="0" applyFont="1" applyBorder="1" applyAlignment="1">
      <alignment horizontal="left" vertical="top" wrapText="1" indent="4"/>
    </xf>
    <xf numFmtId="1" fontId="1" fillId="0" borderId="2" xfId="0" applyNumberFormat="1" applyFont="1" applyBorder="1" applyAlignment="1">
      <alignment horizontal="center" vertical="top" shrinkToFit="1"/>
    </xf>
    <xf numFmtId="2" fontId="1" fillId="0" borderId="2" xfId="0" applyNumberFormat="1" applyFont="1" applyBorder="1" applyAlignment="1">
      <alignment horizontal="right" vertical="top" indent="1" shrinkToFit="1"/>
    </xf>
    <xf numFmtId="165" fontId="1" fillId="0" borderId="2" xfId="0" applyNumberFormat="1" applyFont="1" applyBorder="1" applyAlignment="1">
      <alignment horizontal="center" vertical="top" shrinkToFit="1"/>
    </xf>
    <xf numFmtId="0" fontId="3" fillId="0" borderId="2" xfId="0" applyFont="1" applyBorder="1" applyAlignment="1">
      <alignment horizontal="left" vertical="top" wrapText="1" indent="7"/>
    </xf>
    <xf numFmtId="0" fontId="3" fillId="0" borderId="2" xfId="0" applyFont="1" applyBorder="1" applyAlignment="1">
      <alignment horizontal="left" vertical="top" wrapText="1" indent="8"/>
    </xf>
    <xf numFmtId="164" fontId="1" fillId="0" borderId="2" xfId="0" applyNumberFormat="1" applyFont="1" applyBorder="1" applyAlignment="1">
      <alignment horizontal="right" vertical="top" indent="1" shrinkToFit="1"/>
    </xf>
    <xf numFmtId="0" fontId="3" fillId="0" borderId="2" xfId="0" applyFont="1" applyBorder="1" applyAlignment="1">
      <alignment horizontal="left" vertical="top" wrapText="1"/>
    </xf>
    <xf numFmtId="164" fontId="1" fillId="0" borderId="2" xfId="0" applyNumberFormat="1" applyFont="1" applyBorder="1" applyAlignment="1">
      <alignment horizontal="center" vertical="top" shrinkToFit="1"/>
    </xf>
    <xf numFmtId="164" fontId="6" fillId="0" borderId="2" xfId="0" applyNumberFormat="1" applyFont="1" applyBorder="1" applyAlignment="1">
      <alignment horizontal="right" vertical="top" shrinkToFit="1"/>
    </xf>
    <xf numFmtId="166" fontId="7" fillId="0" borderId="2" xfId="0" applyNumberFormat="1" applyFont="1" applyBorder="1" applyAlignment="1">
      <alignment horizontal="right" vertical="top" shrinkToFit="1"/>
    </xf>
    <xf numFmtId="0" fontId="2" fillId="0" borderId="2" xfId="0" applyFont="1" applyBorder="1" applyAlignment="1">
      <alignment horizontal="left" vertical="top" wrapText="1" indent="6"/>
    </xf>
    <xf numFmtId="0" fontId="2" fillId="0" borderId="2" xfId="0" applyFont="1" applyBorder="1" applyAlignment="1">
      <alignment horizontal="left" vertical="top" wrapText="1" indent="4"/>
    </xf>
    <xf numFmtId="0" fontId="2" fillId="0" borderId="2" xfId="0" applyFont="1" applyBorder="1" applyAlignment="1">
      <alignment horizontal="left" vertical="top" wrapText="1" indent="7"/>
    </xf>
    <xf numFmtId="0" fontId="3" fillId="0" borderId="2" xfId="0" applyFont="1" applyBorder="1" applyAlignment="1">
      <alignment horizontal="left" vertical="top" wrapText="1" indent="6"/>
    </xf>
    <xf numFmtId="2" fontId="1" fillId="0" borderId="2" xfId="0" applyNumberFormat="1" applyFont="1" applyBorder="1" applyAlignment="1">
      <alignment horizontal="left" vertical="center" shrinkToFit="1"/>
    </xf>
    <xf numFmtId="167" fontId="7" fillId="0" borderId="2" xfId="0" applyNumberFormat="1" applyFont="1" applyBorder="1" applyAlignment="1">
      <alignment horizontal="center" vertical="top" shrinkToFit="1"/>
    </xf>
    <xf numFmtId="166" fontId="7" fillId="0" borderId="2" xfId="0" applyNumberFormat="1" applyFont="1" applyBorder="1" applyAlignment="1">
      <alignment horizontal="right" vertical="top" indent="1" shrinkToFit="1"/>
    </xf>
    <xf numFmtId="168" fontId="7" fillId="0" borderId="2" xfId="0" applyNumberFormat="1" applyFont="1" applyBorder="1" applyAlignment="1">
      <alignment horizontal="center" vertical="top" shrinkToFit="1"/>
    </xf>
    <xf numFmtId="1" fontId="6" fillId="0" borderId="2" xfId="0" applyNumberFormat="1" applyFont="1" applyBorder="1" applyAlignment="1">
      <alignment horizontal="left" vertical="top" indent="1" shrinkToFit="1"/>
    </xf>
    <xf numFmtId="1" fontId="1" fillId="0" borderId="2" xfId="0" applyNumberFormat="1" applyFont="1" applyBorder="1" applyAlignment="1">
      <alignment horizontal="right" vertical="center" indent="1" shrinkToFit="1"/>
    </xf>
    <xf numFmtId="2" fontId="6" fillId="0" borderId="2" xfId="0" applyNumberFormat="1" applyFont="1" applyBorder="1" applyAlignment="1">
      <alignment horizontal="left" vertical="top" indent="1" shrinkToFit="1"/>
    </xf>
    <xf numFmtId="3" fontId="1" fillId="0" borderId="2" xfId="0" applyNumberFormat="1" applyFont="1" applyBorder="1" applyAlignment="1">
      <alignment horizontal="right" vertical="top" shrinkToFit="1"/>
    </xf>
    <xf numFmtId="1" fontId="1" fillId="0" borderId="2" xfId="0" applyNumberFormat="1" applyFont="1" applyBorder="1" applyAlignment="1">
      <alignment horizontal="left" vertical="top" shrinkToFit="1"/>
    </xf>
    <xf numFmtId="1" fontId="1" fillId="0" borderId="2" xfId="0" applyNumberFormat="1" applyFont="1" applyBorder="1" applyAlignment="1">
      <alignment horizontal="left" vertical="center" shrinkToFit="1"/>
    </xf>
    <xf numFmtId="4" fontId="1" fillId="0" borderId="2" xfId="0" applyNumberFormat="1" applyFont="1" applyBorder="1" applyAlignment="1">
      <alignment horizontal="center" vertical="top" shrinkToFit="1"/>
    </xf>
    <xf numFmtId="1" fontId="1" fillId="0" borderId="2" xfId="0" applyNumberFormat="1" applyFont="1" applyBorder="1" applyAlignment="1">
      <alignment horizontal="center" vertical="center" shrinkToFit="1"/>
    </xf>
    <xf numFmtId="1" fontId="1" fillId="0" borderId="2" xfId="0" applyNumberFormat="1" applyFont="1" applyBorder="1" applyAlignment="1">
      <alignment horizontal="left" vertical="center" indent="1" shrinkToFit="1"/>
    </xf>
    <xf numFmtId="1" fontId="1" fillId="0" borderId="2" xfId="0" applyNumberFormat="1" applyFont="1" applyBorder="1" applyAlignment="1">
      <alignment horizontal="left" vertical="top" indent="1" shrinkToFit="1"/>
    </xf>
    <xf numFmtId="0" fontId="2" fillId="0" borderId="2" xfId="0" applyFont="1" applyBorder="1" applyAlignment="1">
      <alignment horizontal="right" vertical="center" wrapText="1" indent="2"/>
    </xf>
    <xf numFmtId="0" fontId="3" fillId="0" borderId="2" xfId="0" applyFont="1" applyBorder="1" applyAlignment="1">
      <alignment horizontal="right" vertical="top" wrapText="1" indent="1"/>
    </xf>
    <xf numFmtId="1" fontId="1" fillId="0" borderId="2" xfId="0" applyNumberFormat="1" applyFont="1" applyBorder="1" applyAlignment="1">
      <alignment horizontal="right" vertical="center" shrinkToFit="1"/>
    </xf>
    <xf numFmtId="1" fontId="1" fillId="0" borderId="2" xfId="0" applyNumberFormat="1" applyFont="1" applyBorder="1" applyAlignment="1">
      <alignment horizontal="right" vertical="top" shrinkToFit="1"/>
    </xf>
    <xf numFmtId="4" fontId="6" fillId="0" borderId="2" xfId="0" applyNumberFormat="1" applyFont="1" applyBorder="1" applyAlignment="1">
      <alignment horizontal="right" vertical="top" shrinkToFit="1"/>
    </xf>
    <xf numFmtId="4" fontId="1" fillId="0" borderId="2" xfId="0" applyNumberFormat="1" applyFont="1" applyBorder="1" applyAlignment="1">
      <alignment horizontal="left" vertical="top" indent="2" shrinkToFit="1"/>
    </xf>
    <xf numFmtId="0" fontId="3" fillId="0" borderId="2" xfId="0" applyFont="1" applyBorder="1" applyAlignment="1">
      <alignment horizontal="right" vertical="center" wrapText="1"/>
    </xf>
    <xf numFmtId="2" fontId="1" fillId="0" borderId="2" xfId="0" applyNumberFormat="1" applyFont="1" applyBorder="1" applyAlignment="1">
      <alignment horizontal="right" vertical="center" shrinkToFit="1"/>
    </xf>
    <xf numFmtId="0" fontId="11" fillId="0" borderId="0" xfId="0" applyFont="1" applyAlignment="1">
      <alignment horizontal="left" vertical="top"/>
    </xf>
    <xf numFmtId="164" fontId="1" fillId="0" borderId="2" xfId="0" applyNumberFormat="1" applyFont="1" applyBorder="1" applyAlignment="1">
      <alignment horizontal="left" vertical="top" shrinkToFit="1"/>
    </xf>
    <xf numFmtId="1" fontId="6" fillId="0" borderId="2" xfId="0" applyNumberFormat="1" applyFont="1" applyBorder="1" applyAlignment="1">
      <alignment horizontal="left" vertical="top" shrinkToFit="1"/>
    </xf>
    <xf numFmtId="2" fontId="1" fillId="0" borderId="2" xfId="0" applyNumberFormat="1" applyFont="1" applyBorder="1" applyAlignment="1">
      <alignment horizontal="left" vertical="top" indent="2" shrinkToFit="1"/>
    </xf>
    <xf numFmtId="2" fontId="1" fillId="0" borderId="2" xfId="0" applyNumberFormat="1" applyFont="1" applyBorder="1" applyAlignment="1">
      <alignment horizontal="left" vertical="top" indent="1" shrinkToFit="1"/>
    </xf>
    <xf numFmtId="0" fontId="2" fillId="0" borderId="2" xfId="0" applyFont="1" applyBorder="1" applyAlignment="1">
      <alignment horizontal="left" vertical="top" wrapText="1" indent="3"/>
    </xf>
    <xf numFmtId="2" fontId="1" fillId="0" borderId="2" xfId="0" applyNumberFormat="1" applyFont="1" applyBorder="1" applyAlignment="1">
      <alignment horizontal="left" vertical="top" indent="3" shrinkToFit="1"/>
    </xf>
    <xf numFmtId="0" fontId="1" fillId="0" borderId="1" xfId="0" applyFont="1" applyBorder="1" applyAlignment="1">
      <alignment horizontal="left" vertical="center" wrapText="1"/>
    </xf>
    <xf numFmtId="1" fontId="1" fillId="0" borderId="2" xfId="0" applyNumberFormat="1" applyFont="1" applyBorder="1" applyAlignment="1">
      <alignment horizontal="right" vertical="top" indent="1" shrinkToFit="1"/>
    </xf>
    <xf numFmtId="2" fontId="1" fillId="0" borderId="0" xfId="0" applyNumberFormat="1" applyFont="1" applyAlignment="1">
      <alignment horizontal="left" vertical="top"/>
    </xf>
    <xf numFmtId="0" fontId="2" fillId="0" borderId="0" xfId="0" applyFont="1" applyAlignment="1">
      <alignment vertical="top" wrapText="1"/>
    </xf>
    <xf numFmtId="0" fontId="1"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center" vertical="top" wrapText="1"/>
    </xf>
    <xf numFmtId="0" fontId="1" fillId="0" borderId="0" xfId="0" applyFont="1" applyAlignment="1">
      <alignment horizontal="left" wrapText="1"/>
    </xf>
    <xf numFmtId="0" fontId="3" fillId="0" borderId="0" xfId="0" applyFont="1" applyAlignment="1">
      <alignment horizontal="right" vertical="top" wrapText="1"/>
    </xf>
    <xf numFmtId="2" fontId="1" fillId="0" borderId="0" xfId="0" applyNumberFormat="1" applyFont="1" applyAlignment="1">
      <alignment horizontal="right" vertical="top" shrinkToFit="1"/>
    </xf>
    <xf numFmtId="4" fontId="1" fillId="0" borderId="0" xfId="0" applyNumberFormat="1" applyFont="1" applyAlignment="1">
      <alignment horizontal="right" vertical="top" shrinkToFit="1"/>
    </xf>
    <xf numFmtId="0" fontId="3" fillId="0" borderId="0" xfId="0" applyFont="1" applyAlignment="1">
      <alignment horizontal="left" vertical="top" wrapText="1" indent="1"/>
    </xf>
    <xf numFmtId="4" fontId="1" fillId="0" borderId="2" xfId="0" applyNumberFormat="1" applyFont="1" applyBorder="1" applyAlignment="1">
      <alignment horizontal="left" wrapText="1"/>
    </xf>
    <xf numFmtId="0" fontId="3" fillId="0" borderId="0" xfId="0" applyFont="1" applyAlignment="1">
      <alignment horizontal="right" vertical="top" wrapText="1" indent="1"/>
    </xf>
    <xf numFmtId="1" fontId="1" fillId="0" borderId="0" xfId="0" applyNumberFormat="1" applyFont="1" applyAlignment="1">
      <alignment horizontal="center" vertical="top" shrinkToFit="1"/>
    </xf>
    <xf numFmtId="1" fontId="1" fillId="0" borderId="3" xfId="0" applyNumberFormat="1" applyFont="1" applyBorder="1" applyAlignment="1">
      <alignment horizontal="center" vertical="top" shrinkToFit="1"/>
    </xf>
    <xf numFmtId="0" fontId="3" fillId="0" borderId="7" xfId="0" applyFont="1" applyBorder="1" applyAlignment="1">
      <alignment horizontal="center" vertical="top" wrapText="1"/>
    </xf>
    <xf numFmtId="4" fontId="1" fillId="0" borderId="4" xfId="0" applyNumberFormat="1" applyFont="1" applyBorder="1" applyAlignment="1">
      <alignment horizontal="right" vertical="top" shrinkToFit="1"/>
    </xf>
    <xf numFmtId="4" fontId="1" fillId="0" borderId="4" xfId="0" applyNumberFormat="1" applyFont="1" applyBorder="1" applyAlignment="1">
      <alignment horizontal="center" vertical="top" shrinkToFit="1"/>
    </xf>
    <xf numFmtId="0" fontId="2" fillId="2" borderId="3"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4" xfId="0" applyFont="1" applyFill="1" applyBorder="1" applyAlignment="1">
      <alignment horizontal="left" vertical="top" wrapText="1"/>
    </xf>
    <xf numFmtId="0" fontId="3" fillId="0" borderId="0" xfId="0" applyFont="1" applyAlignment="1">
      <alignment horizontal="left" vertical="top" wrapText="1"/>
    </xf>
    <xf numFmtId="0" fontId="2" fillId="2" borderId="0" xfId="0" applyFont="1" applyFill="1" applyAlignment="1">
      <alignment horizontal="center" vertical="top" wrapText="1"/>
    </xf>
    <xf numFmtId="0" fontId="2" fillId="0" borderId="0" xfId="0" applyFont="1" applyAlignment="1">
      <alignment horizontal="center" vertical="top" wrapText="1"/>
    </xf>
    <xf numFmtId="0" fontId="2" fillId="0" borderId="1" xfId="0" applyFont="1" applyBorder="1" applyAlignment="1">
      <alignment horizontal="center" vertical="top" wrapText="1"/>
    </xf>
    <xf numFmtId="0" fontId="3" fillId="0" borderId="3" xfId="0" applyFont="1" applyBorder="1" applyAlignment="1">
      <alignment horizontal="left" vertical="top" wrapText="1" indent="4"/>
    </xf>
    <xf numFmtId="0" fontId="3" fillId="0" borderId="4" xfId="0" applyFont="1" applyBorder="1" applyAlignment="1">
      <alignment horizontal="left" vertical="top" wrapText="1" indent="4"/>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top" wrapText="1" indent="13"/>
    </xf>
    <xf numFmtId="0" fontId="2" fillId="0" borderId="4" xfId="0" applyFont="1" applyBorder="1" applyAlignment="1">
      <alignment horizontal="left" vertical="top" wrapText="1" indent="13"/>
    </xf>
    <xf numFmtId="0" fontId="2" fillId="0" borderId="1" xfId="0" applyFont="1" applyBorder="1" applyAlignment="1">
      <alignment horizontal="left" vertical="top" wrapText="1"/>
    </xf>
    <xf numFmtId="0" fontId="2" fillId="0" borderId="1" xfId="0" applyFont="1" applyBorder="1" applyAlignment="1">
      <alignment horizontal="left" vertical="top" wrapText="1" indent="2"/>
    </xf>
    <xf numFmtId="0" fontId="3" fillId="0" borderId="0" xfId="0" applyFont="1" applyAlignment="1">
      <alignment horizontal="center" vertical="top" wrapText="1"/>
    </xf>
    <xf numFmtId="0" fontId="2" fillId="0" borderId="3" xfId="0" applyFont="1" applyBorder="1" applyAlignment="1">
      <alignment horizontal="right" vertical="top" wrapText="1"/>
    </xf>
    <xf numFmtId="0" fontId="2" fillId="0" borderId="7" xfId="0" applyFont="1" applyBorder="1" applyAlignment="1">
      <alignment horizontal="right" vertical="top" wrapText="1"/>
    </xf>
    <xf numFmtId="0" fontId="2" fillId="0" borderId="4" xfId="0" applyFont="1" applyBorder="1" applyAlignment="1">
      <alignment horizontal="right" vertical="top" wrapText="1"/>
    </xf>
    <xf numFmtId="0" fontId="2" fillId="0" borderId="3"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2" fillId="0" borderId="1" xfId="0" applyFont="1" applyBorder="1" applyAlignment="1">
      <alignment horizontal="left" vertical="top" wrapText="1" indent="1"/>
    </xf>
    <xf numFmtId="0" fontId="1" fillId="0" borderId="3" xfId="0" applyFont="1" applyBorder="1" applyAlignment="1">
      <alignment horizontal="left" wrapText="1"/>
    </xf>
    <xf numFmtId="0" fontId="1" fillId="0" borderId="7" xfId="0" applyFont="1" applyBorder="1" applyAlignment="1">
      <alignment horizontal="left" wrapText="1"/>
    </xf>
    <xf numFmtId="0" fontId="1" fillId="0" borderId="4" xfId="0" applyFont="1" applyBorder="1" applyAlignment="1">
      <alignment horizontal="left" wrapText="1"/>
    </xf>
    <xf numFmtId="0" fontId="2" fillId="0" borderId="3" xfId="0" applyFont="1" applyBorder="1" applyAlignment="1">
      <alignment horizontal="left" vertical="top" wrapText="1" indent="2"/>
    </xf>
    <xf numFmtId="0" fontId="2" fillId="0" borderId="4" xfId="0" applyFont="1" applyBorder="1" applyAlignment="1">
      <alignment horizontal="left" vertical="top" wrapText="1" indent="2"/>
    </xf>
    <xf numFmtId="0" fontId="2" fillId="0" borderId="3" xfId="0" applyFont="1" applyBorder="1" applyAlignment="1">
      <alignment horizontal="left" vertical="top" wrapText="1" indent="8"/>
    </xf>
    <xf numFmtId="0" fontId="2" fillId="0" borderId="7" xfId="0" applyFont="1" applyBorder="1" applyAlignment="1">
      <alignment horizontal="left" vertical="top" wrapText="1" indent="8"/>
    </xf>
    <xf numFmtId="0" fontId="2" fillId="0" borderId="4" xfId="0" applyFont="1" applyBorder="1" applyAlignment="1">
      <alignment horizontal="left" vertical="top" wrapText="1" indent="8"/>
    </xf>
    <xf numFmtId="0" fontId="2" fillId="0" borderId="3" xfId="0" applyFont="1" applyBorder="1" applyAlignment="1">
      <alignment horizontal="left" vertical="top" wrapText="1" indent="3"/>
    </xf>
    <xf numFmtId="0" fontId="2" fillId="0" borderId="4" xfId="0" applyFont="1" applyBorder="1" applyAlignment="1">
      <alignment horizontal="left" vertical="top" wrapText="1" indent="3"/>
    </xf>
    <xf numFmtId="0" fontId="3" fillId="0" borderId="3" xfId="0" applyFont="1" applyBorder="1" applyAlignment="1">
      <alignment horizontal="left" vertical="center" wrapText="1" indent="3"/>
    </xf>
    <xf numFmtId="0" fontId="3" fillId="0" borderId="4" xfId="0" applyFont="1" applyBorder="1" applyAlignment="1">
      <alignment horizontal="left" vertical="center" wrapText="1" indent="3"/>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3" fillId="0" borderId="3" xfId="0" applyFont="1" applyBorder="1" applyAlignment="1">
      <alignment horizontal="left" vertical="top" wrapText="1" indent="6"/>
    </xf>
    <xf numFmtId="0" fontId="3" fillId="0" borderId="7" xfId="0" applyFont="1" applyBorder="1" applyAlignment="1">
      <alignment horizontal="left" vertical="top" wrapText="1" indent="6"/>
    </xf>
    <xf numFmtId="0" fontId="3" fillId="0" borderId="4" xfId="0" applyFont="1" applyBorder="1" applyAlignment="1">
      <alignment horizontal="left" vertical="top" wrapText="1" indent="6"/>
    </xf>
    <xf numFmtId="0" fontId="3" fillId="0" borderId="3" xfId="0" applyFont="1" applyBorder="1" applyAlignment="1">
      <alignment horizontal="left" vertical="top" wrapText="1" indent="1"/>
    </xf>
    <xf numFmtId="0" fontId="3" fillId="0" borderId="4" xfId="0" applyFont="1" applyBorder="1" applyAlignment="1">
      <alignment horizontal="left" vertical="top" wrapText="1" inden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left" vertical="top" wrapText="1" indent="3"/>
    </xf>
    <xf numFmtId="0" fontId="2" fillId="0" borderId="5" xfId="0" applyFont="1" applyBorder="1" applyAlignment="1">
      <alignment horizontal="left" vertical="top" wrapText="1" indent="2"/>
    </xf>
    <xf numFmtId="0" fontId="2" fillId="0" borderId="6" xfId="0" applyFont="1" applyBorder="1" applyAlignment="1">
      <alignment horizontal="left" vertical="top" wrapText="1" indent="2"/>
    </xf>
    <xf numFmtId="0" fontId="2" fillId="0" borderId="1" xfId="0" applyFont="1" applyBorder="1" applyAlignment="1">
      <alignment horizontal="left" vertical="top" wrapText="1" indent="4"/>
    </xf>
    <xf numFmtId="0" fontId="3" fillId="0" borderId="3" xfId="0" applyFont="1" applyBorder="1" applyAlignment="1">
      <alignment horizontal="left" vertical="top" wrapText="1" indent="7"/>
    </xf>
    <xf numFmtId="0" fontId="3" fillId="0" borderId="7" xfId="0" applyFont="1" applyBorder="1" applyAlignment="1">
      <alignment horizontal="left" vertical="top" wrapText="1" indent="7"/>
    </xf>
    <xf numFmtId="0" fontId="3" fillId="0" borderId="4" xfId="0" applyFont="1" applyBorder="1" applyAlignment="1">
      <alignment horizontal="left" vertical="top" wrapText="1" indent="7"/>
    </xf>
    <xf numFmtId="0" fontId="2" fillId="0" borderId="5" xfId="0" applyFont="1" applyBorder="1" applyAlignment="1">
      <alignment horizontal="left" vertical="top" wrapText="1" indent="1"/>
    </xf>
    <xf numFmtId="0" fontId="2" fillId="0" borderId="6" xfId="0" applyFont="1" applyBorder="1" applyAlignment="1">
      <alignment horizontal="left" vertical="top" wrapText="1" indent="1"/>
    </xf>
    <xf numFmtId="0" fontId="1" fillId="0" borderId="1" xfId="0" applyFont="1" applyBorder="1" applyAlignment="1">
      <alignment horizontal="center" vertical="top"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3" xfId="0" applyFont="1" applyBorder="1" applyAlignment="1">
      <alignment horizontal="left" vertical="top" wrapText="1" indent="6"/>
    </xf>
    <xf numFmtId="0" fontId="2" fillId="0" borderId="7" xfId="0" applyFont="1" applyBorder="1" applyAlignment="1">
      <alignment horizontal="left" vertical="top" wrapText="1" indent="6"/>
    </xf>
    <xf numFmtId="0" fontId="2" fillId="0" borderId="4" xfId="0" applyFont="1" applyBorder="1" applyAlignment="1">
      <alignment horizontal="left" vertical="top" wrapText="1" indent="6"/>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tabSelected="1" topLeftCell="A5" workbookViewId="0">
      <selection activeCell="A2" sqref="A2:D2"/>
    </sheetView>
  </sheetViews>
  <sheetFormatPr defaultRowHeight="12.75" x14ac:dyDescent="0.2"/>
  <cols>
    <col min="1" max="1" width="6.1640625" style="76" customWidth="1"/>
    <col min="2" max="2" width="48.83203125" style="76" customWidth="1"/>
    <col min="3" max="3" width="30.6640625" style="76" customWidth="1"/>
    <col min="4" max="4" width="22" style="76" customWidth="1"/>
    <col min="5" max="5" width="14.5" style="76" customWidth="1"/>
    <col min="6" max="16384" width="9.33203125" style="76"/>
  </cols>
  <sheetData>
    <row r="1" spans="1:5" ht="23.1" customHeight="1" x14ac:dyDescent="0.2">
      <c r="A1" s="106" t="s">
        <v>0</v>
      </c>
      <c r="B1" s="106"/>
      <c r="C1" s="106"/>
      <c r="D1" s="106"/>
      <c r="E1" s="1"/>
    </row>
    <row r="2" spans="1:5" ht="14.25" customHeight="1" x14ac:dyDescent="0.2">
      <c r="A2" s="107" t="s">
        <v>1</v>
      </c>
      <c r="B2" s="107"/>
      <c r="C2" s="107"/>
      <c r="D2" s="107"/>
      <c r="E2" s="1"/>
    </row>
    <row r="3" spans="1:5" ht="15.6" customHeight="1" x14ac:dyDescent="0.2">
      <c r="A3" s="108" t="s">
        <v>2</v>
      </c>
      <c r="B3" s="108"/>
      <c r="C3" s="108"/>
      <c r="D3" s="108"/>
      <c r="E3" s="1"/>
    </row>
    <row r="4" spans="1:5" ht="30.95" customHeight="1" x14ac:dyDescent="0.2">
      <c r="A4" s="109" t="s">
        <v>19</v>
      </c>
      <c r="B4" s="110"/>
      <c r="C4" s="2" t="s">
        <v>3</v>
      </c>
      <c r="D4" s="3">
        <v>2245</v>
      </c>
      <c r="E4" s="1"/>
    </row>
    <row r="5" spans="1:5" ht="14.25" customHeight="1" x14ac:dyDescent="0.2">
      <c r="A5" s="4"/>
      <c r="B5" s="4"/>
      <c r="C5" s="2" t="s">
        <v>4</v>
      </c>
      <c r="D5" s="3">
        <v>2245</v>
      </c>
      <c r="E5" s="1"/>
    </row>
    <row r="6" spans="1:5" ht="14.25" customHeight="1" x14ac:dyDescent="0.2">
      <c r="A6" s="4"/>
      <c r="B6" s="4"/>
      <c r="C6" s="2" t="s">
        <v>5</v>
      </c>
      <c r="D6" s="3">
        <v>133</v>
      </c>
      <c r="E6" s="1"/>
    </row>
    <row r="7" spans="1:5" ht="14.25" customHeight="1" x14ac:dyDescent="0.2">
      <c r="A7" s="4"/>
      <c r="B7" s="4"/>
      <c r="C7" s="2" t="s">
        <v>6</v>
      </c>
      <c r="D7" s="3">
        <v>4623</v>
      </c>
      <c r="E7" s="1"/>
    </row>
    <row r="8" spans="1:5" ht="17.100000000000001" customHeight="1" x14ac:dyDescent="0.2">
      <c r="A8" s="111" t="s">
        <v>7</v>
      </c>
      <c r="B8" s="5" t="s">
        <v>8</v>
      </c>
      <c r="C8" s="113" t="s">
        <v>9</v>
      </c>
      <c r="D8" s="114"/>
      <c r="E8" s="1"/>
    </row>
    <row r="9" spans="1:5" ht="35.1" customHeight="1" x14ac:dyDescent="0.2">
      <c r="A9" s="112"/>
      <c r="B9" s="4"/>
      <c r="C9" s="6" t="s">
        <v>10</v>
      </c>
      <c r="D9" s="7" t="s">
        <v>11</v>
      </c>
      <c r="E9" s="1"/>
    </row>
    <row r="10" spans="1:5" ht="18.75" customHeight="1" x14ac:dyDescent="0.2">
      <c r="A10" s="8" t="s">
        <v>20</v>
      </c>
      <c r="B10" s="102" t="s">
        <v>21</v>
      </c>
      <c r="C10" s="103"/>
      <c r="D10" s="104"/>
      <c r="E10" s="1"/>
    </row>
    <row r="11" spans="1:5" ht="24.2" customHeight="1" x14ac:dyDescent="0.2">
      <c r="A11" s="9">
        <v>1</v>
      </c>
      <c r="B11" s="10" t="s">
        <v>12</v>
      </c>
      <c r="C11" s="11">
        <f>+'Table 8'!G26</f>
        <v>0</v>
      </c>
      <c r="D11" s="4"/>
      <c r="E11" s="1"/>
    </row>
    <row r="12" spans="1:5" ht="24.2" customHeight="1" x14ac:dyDescent="0.2">
      <c r="A12" s="9">
        <v>2</v>
      </c>
      <c r="B12" s="10" t="s">
        <v>13</v>
      </c>
      <c r="C12" s="11">
        <f>+'Table 12'!G12</f>
        <v>0</v>
      </c>
      <c r="D12" s="4"/>
      <c r="E12" s="1"/>
    </row>
    <row r="13" spans="1:5" ht="24.2" customHeight="1" x14ac:dyDescent="0.2">
      <c r="A13" s="9">
        <v>3</v>
      </c>
      <c r="B13" s="10" t="s">
        <v>14</v>
      </c>
      <c r="C13" s="11">
        <f>+'Table 14'!G34</f>
        <v>0</v>
      </c>
      <c r="D13" s="4"/>
      <c r="E13" s="1"/>
    </row>
    <row r="14" spans="1:5" ht="24.2" customHeight="1" x14ac:dyDescent="0.2">
      <c r="A14" s="9">
        <v>4</v>
      </c>
      <c r="B14" s="10" t="s">
        <v>15</v>
      </c>
      <c r="C14" s="11">
        <f>+'Table 15'!G21</f>
        <v>0</v>
      </c>
      <c r="D14" s="4"/>
      <c r="E14" s="1"/>
    </row>
    <row r="15" spans="1:5" ht="23.45" customHeight="1" x14ac:dyDescent="0.2">
      <c r="A15" s="12"/>
      <c r="B15" s="13" t="s">
        <v>16</v>
      </c>
      <c r="C15" s="14">
        <f>SUM(C11:C14)</f>
        <v>0</v>
      </c>
      <c r="D15" s="14">
        <f>+C15/D7</f>
        <v>0</v>
      </c>
      <c r="E15" s="1"/>
    </row>
    <row r="16" spans="1:5" ht="23.45" customHeight="1" x14ac:dyDescent="0.2">
      <c r="A16" s="4"/>
      <c r="B16" s="16" t="s">
        <v>17</v>
      </c>
      <c r="C16" s="17">
        <f>+C15/1000000</f>
        <v>0</v>
      </c>
      <c r="D16" s="15"/>
      <c r="E16" s="1"/>
    </row>
    <row r="17" spans="1:5" ht="12.75" customHeight="1" x14ac:dyDescent="0.2">
      <c r="A17" s="105" t="s">
        <v>18</v>
      </c>
      <c r="B17" s="105"/>
      <c r="C17" s="105"/>
      <c r="D17" s="105"/>
      <c r="E17" s="105"/>
    </row>
  </sheetData>
  <mergeCells count="8">
    <mergeCell ref="B10:D10"/>
    <mergeCell ref="A17:E17"/>
    <mergeCell ref="A1:D1"/>
    <mergeCell ref="A2:D2"/>
    <mergeCell ref="A3:D3"/>
    <mergeCell ref="A4:B4"/>
    <mergeCell ref="A8:A9"/>
    <mergeCell ref="C8:D8"/>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7"/>
  <sheetViews>
    <sheetView topLeftCell="A26" workbookViewId="0">
      <selection activeCell="A37" sqref="A37:H37"/>
    </sheetView>
  </sheetViews>
  <sheetFormatPr defaultRowHeight="12.75" x14ac:dyDescent="0.2"/>
  <cols>
    <col min="1" max="1" width="4.83203125" style="1" customWidth="1"/>
    <col min="2" max="2" width="10.5" style="1" customWidth="1"/>
    <col min="3" max="3" width="42.83203125" style="1" customWidth="1"/>
    <col min="4" max="4" width="17.1640625" style="1" customWidth="1"/>
    <col min="5" max="5" width="6" style="1" customWidth="1"/>
    <col min="6" max="6" width="12.83203125" style="1" customWidth="1"/>
    <col min="7" max="7" width="15.33203125" style="1" customWidth="1"/>
    <col min="8" max="8" width="12.5" style="1" customWidth="1"/>
    <col min="9" max="16384" width="9.33203125" style="1"/>
  </cols>
  <sheetData>
    <row r="1" spans="1:7" x14ac:dyDescent="0.2">
      <c r="A1" s="115" t="s">
        <v>83</v>
      </c>
      <c r="B1" s="115"/>
      <c r="C1" s="115"/>
      <c r="D1" s="34"/>
      <c r="E1" s="34"/>
      <c r="F1" s="116" t="s">
        <v>84</v>
      </c>
      <c r="G1" s="116"/>
    </row>
    <row r="2" spans="1:7" ht="25.5" x14ac:dyDescent="0.2">
      <c r="A2" s="21" t="s">
        <v>40</v>
      </c>
      <c r="B2" s="68" t="s">
        <v>23</v>
      </c>
      <c r="C2" s="5" t="s">
        <v>24</v>
      </c>
      <c r="D2" s="23" t="s">
        <v>85</v>
      </c>
      <c r="E2" s="23" t="s">
        <v>26</v>
      </c>
      <c r="F2" s="10" t="s">
        <v>27</v>
      </c>
      <c r="G2" s="32" t="s">
        <v>86</v>
      </c>
    </row>
    <row r="3" spans="1:7" ht="63.75" x14ac:dyDescent="0.2">
      <c r="A3" s="65">
        <v>7</v>
      </c>
      <c r="B3" s="21"/>
      <c r="C3" s="21" t="s">
        <v>317</v>
      </c>
      <c r="D3" s="21"/>
      <c r="E3" s="21"/>
      <c r="F3" s="21"/>
      <c r="G3" s="21"/>
    </row>
    <row r="4" spans="1:7" x14ac:dyDescent="0.2">
      <c r="A4" s="20"/>
      <c r="B4" s="69" t="s">
        <v>29</v>
      </c>
      <c r="C4" s="46" t="s">
        <v>30</v>
      </c>
      <c r="D4" s="40">
        <v>5</v>
      </c>
      <c r="E4" s="27" t="s">
        <v>89</v>
      </c>
      <c r="F4" s="3">
        <v>0</v>
      </c>
      <c r="G4" s="28">
        <f>+D4*F4</f>
        <v>0</v>
      </c>
    </row>
    <row r="5" spans="1:7" x14ac:dyDescent="0.2">
      <c r="A5" s="20"/>
      <c r="B5" s="69" t="s">
        <v>29</v>
      </c>
      <c r="C5" s="46" t="s">
        <v>38</v>
      </c>
      <c r="D5" s="40">
        <v>5</v>
      </c>
      <c r="E5" s="27" t="s">
        <v>89</v>
      </c>
      <c r="F5" s="3">
        <v>0</v>
      </c>
      <c r="G5" s="28">
        <f>+D5*F5</f>
        <v>0</v>
      </c>
    </row>
    <row r="6" spans="1:7" ht="63.75" x14ac:dyDescent="0.2">
      <c r="A6" s="65">
        <v>8</v>
      </c>
      <c r="B6" s="21"/>
      <c r="C6" s="21" t="s">
        <v>318</v>
      </c>
      <c r="D6" s="21"/>
      <c r="E6" s="21"/>
      <c r="F6" s="21"/>
      <c r="G6" s="21"/>
    </row>
    <row r="7" spans="1:7" x14ac:dyDescent="0.2">
      <c r="A7" s="20"/>
      <c r="B7" s="69" t="s">
        <v>29</v>
      </c>
      <c r="C7" s="46" t="s">
        <v>30</v>
      </c>
      <c r="D7" s="40">
        <v>3</v>
      </c>
      <c r="E7" s="27" t="s">
        <v>90</v>
      </c>
      <c r="F7" s="73">
        <v>0</v>
      </c>
      <c r="G7" s="28">
        <f t="shared" ref="G7:G8" si="0">+D7*F7</f>
        <v>0</v>
      </c>
    </row>
    <row r="8" spans="1:7" x14ac:dyDescent="0.2">
      <c r="A8" s="20"/>
      <c r="B8" s="69" t="s">
        <v>29</v>
      </c>
      <c r="C8" s="46" t="s">
        <v>38</v>
      </c>
      <c r="D8" s="40">
        <v>3</v>
      </c>
      <c r="E8" s="27" t="s">
        <v>90</v>
      </c>
      <c r="F8" s="73">
        <v>0</v>
      </c>
      <c r="G8" s="28">
        <f t="shared" si="0"/>
        <v>0</v>
      </c>
    </row>
    <row r="9" spans="1:7" ht="51" x14ac:dyDescent="0.2">
      <c r="A9" s="65">
        <v>11</v>
      </c>
      <c r="B9" s="21"/>
      <c r="C9" s="21" t="s">
        <v>319</v>
      </c>
      <c r="D9" s="21"/>
      <c r="E9" s="21"/>
      <c r="F9" s="21"/>
      <c r="G9" s="21"/>
    </row>
    <row r="10" spans="1:7" x14ac:dyDescent="0.2">
      <c r="A10" s="20"/>
      <c r="B10" s="69" t="s">
        <v>29</v>
      </c>
      <c r="C10" s="46" t="s">
        <v>30</v>
      </c>
      <c r="D10" s="40">
        <v>6</v>
      </c>
      <c r="E10" s="27" t="s">
        <v>89</v>
      </c>
      <c r="F10" s="73">
        <v>0</v>
      </c>
      <c r="G10" s="28">
        <f t="shared" ref="G10:G12" si="1">+D10*F10</f>
        <v>0</v>
      </c>
    </row>
    <row r="11" spans="1:7" x14ac:dyDescent="0.2">
      <c r="A11" s="20"/>
      <c r="B11" s="69" t="s">
        <v>29</v>
      </c>
      <c r="C11" s="46" t="s">
        <v>38</v>
      </c>
      <c r="D11" s="40">
        <v>6</v>
      </c>
      <c r="E11" s="27" t="s">
        <v>89</v>
      </c>
      <c r="F11" s="73">
        <v>0</v>
      </c>
      <c r="G11" s="28">
        <f t="shared" si="1"/>
        <v>0</v>
      </c>
    </row>
    <row r="12" spans="1:7" x14ac:dyDescent="0.2">
      <c r="A12" s="20"/>
      <c r="B12" s="69" t="s">
        <v>29</v>
      </c>
      <c r="C12" s="46" t="s">
        <v>37</v>
      </c>
      <c r="D12" s="40">
        <v>2</v>
      </c>
      <c r="E12" s="27" t="s">
        <v>89</v>
      </c>
      <c r="F12" s="73">
        <v>0</v>
      </c>
      <c r="G12" s="28">
        <f t="shared" si="1"/>
        <v>0</v>
      </c>
    </row>
    <row r="13" spans="1:7" ht="51" x14ac:dyDescent="0.2">
      <c r="A13" s="65">
        <v>12</v>
      </c>
      <c r="B13" s="21"/>
      <c r="C13" s="21" t="s">
        <v>320</v>
      </c>
      <c r="D13" s="21"/>
      <c r="E13" s="21"/>
      <c r="F13" s="21"/>
      <c r="G13" s="21"/>
    </row>
    <row r="14" spans="1:7" x14ac:dyDescent="0.2">
      <c r="A14" s="20"/>
      <c r="B14" s="69" t="s">
        <v>29</v>
      </c>
      <c r="C14" s="46" t="s">
        <v>30</v>
      </c>
      <c r="D14" s="40">
        <v>3</v>
      </c>
      <c r="E14" s="27" t="s">
        <v>89</v>
      </c>
      <c r="F14" s="73">
        <v>0</v>
      </c>
      <c r="G14" s="28">
        <f t="shared" ref="G14:G15" si="2">+D14*F14</f>
        <v>0</v>
      </c>
    </row>
    <row r="15" spans="1:7" x14ac:dyDescent="0.2">
      <c r="A15" s="20"/>
      <c r="B15" s="69" t="s">
        <v>29</v>
      </c>
      <c r="C15" s="46" t="s">
        <v>38</v>
      </c>
      <c r="D15" s="40">
        <v>3</v>
      </c>
      <c r="E15" s="27" t="s">
        <v>89</v>
      </c>
      <c r="F15" s="73">
        <v>0</v>
      </c>
      <c r="G15" s="28">
        <f t="shared" si="2"/>
        <v>0</v>
      </c>
    </row>
    <row r="16" spans="1:7" ht="51" x14ac:dyDescent="0.2">
      <c r="A16" s="65">
        <v>13</v>
      </c>
      <c r="B16" s="21"/>
      <c r="C16" s="21" t="s">
        <v>321</v>
      </c>
      <c r="D16" s="21"/>
      <c r="E16" s="21"/>
      <c r="F16" s="21"/>
      <c r="G16" s="21"/>
    </row>
    <row r="17" spans="1:7" x14ac:dyDescent="0.2">
      <c r="A17" s="20"/>
      <c r="B17" s="69" t="s">
        <v>29</v>
      </c>
      <c r="C17" s="46" t="s">
        <v>30</v>
      </c>
      <c r="D17" s="40">
        <v>60</v>
      </c>
      <c r="E17" s="27" t="s">
        <v>80</v>
      </c>
      <c r="F17" s="3">
        <v>0</v>
      </c>
      <c r="G17" s="28">
        <f t="shared" ref="G17:G18" si="3">+D17*F17</f>
        <v>0</v>
      </c>
    </row>
    <row r="18" spans="1:7" x14ac:dyDescent="0.2">
      <c r="A18" s="20"/>
      <c r="B18" s="69" t="s">
        <v>29</v>
      </c>
      <c r="C18" s="46" t="s">
        <v>38</v>
      </c>
      <c r="D18" s="40">
        <v>60</v>
      </c>
      <c r="E18" s="27" t="s">
        <v>80</v>
      </c>
      <c r="F18" s="3">
        <v>0</v>
      </c>
      <c r="G18" s="28">
        <f t="shared" si="3"/>
        <v>0</v>
      </c>
    </row>
    <row r="19" spans="1:7" ht="51" x14ac:dyDescent="0.2">
      <c r="A19" s="65">
        <v>14</v>
      </c>
      <c r="B19" s="21"/>
      <c r="C19" s="21" t="s">
        <v>322</v>
      </c>
      <c r="D19" s="21"/>
      <c r="E19" s="21"/>
      <c r="F19" s="21"/>
      <c r="G19" s="21"/>
    </row>
    <row r="20" spans="1:7" x14ac:dyDescent="0.2">
      <c r="A20" s="20"/>
      <c r="B20" s="69" t="s">
        <v>29</v>
      </c>
      <c r="C20" s="46" t="s">
        <v>30</v>
      </c>
      <c r="D20" s="40">
        <v>60</v>
      </c>
      <c r="E20" s="27" t="s">
        <v>80</v>
      </c>
      <c r="F20" s="3">
        <v>0</v>
      </c>
      <c r="G20" s="28">
        <f t="shared" ref="G20:G21" si="4">+D20*F20</f>
        <v>0</v>
      </c>
    </row>
    <row r="21" spans="1:7" x14ac:dyDescent="0.2">
      <c r="A21" s="20"/>
      <c r="B21" s="69" t="s">
        <v>29</v>
      </c>
      <c r="C21" s="46" t="s">
        <v>38</v>
      </c>
      <c r="D21" s="40">
        <v>60</v>
      </c>
      <c r="E21" s="27" t="s">
        <v>80</v>
      </c>
      <c r="F21" s="3">
        <v>0</v>
      </c>
      <c r="G21" s="28">
        <f t="shared" si="4"/>
        <v>0</v>
      </c>
    </row>
    <row r="22" spans="1:7" ht="51" x14ac:dyDescent="0.2">
      <c r="A22" s="65">
        <v>15</v>
      </c>
      <c r="B22" s="21"/>
      <c r="C22" s="21" t="s">
        <v>323</v>
      </c>
      <c r="D22" s="21"/>
      <c r="E22" s="21"/>
      <c r="F22" s="21"/>
      <c r="G22" s="21"/>
    </row>
    <row r="23" spans="1:7" x14ac:dyDescent="0.2">
      <c r="A23" s="20"/>
      <c r="B23" s="69" t="s">
        <v>29</v>
      </c>
      <c r="C23" s="46" t="s">
        <v>30</v>
      </c>
      <c r="D23" s="40">
        <v>120</v>
      </c>
      <c r="E23" s="27" t="s">
        <v>80</v>
      </c>
      <c r="F23" s="3">
        <v>0</v>
      </c>
      <c r="G23" s="28">
        <f t="shared" ref="G23:G24" si="5">+D23*F23</f>
        <v>0</v>
      </c>
    </row>
    <row r="24" spans="1:7" x14ac:dyDescent="0.2">
      <c r="A24" s="20"/>
      <c r="B24" s="69" t="s">
        <v>29</v>
      </c>
      <c r="C24" s="46" t="s">
        <v>38</v>
      </c>
      <c r="D24" s="40">
        <v>150</v>
      </c>
      <c r="E24" s="27" t="s">
        <v>80</v>
      </c>
      <c r="F24" s="3">
        <v>0</v>
      </c>
      <c r="G24" s="28">
        <f t="shared" si="5"/>
        <v>0</v>
      </c>
    </row>
    <row r="25" spans="1:7" ht="76.5" x14ac:dyDescent="0.2">
      <c r="A25" s="40">
        <v>16</v>
      </c>
      <c r="B25" s="21"/>
      <c r="C25" s="21" t="s">
        <v>324</v>
      </c>
      <c r="D25" s="21"/>
      <c r="E25" s="21"/>
      <c r="F25" s="21"/>
      <c r="G25" s="21"/>
    </row>
    <row r="26" spans="1:7" x14ac:dyDescent="0.2">
      <c r="A26" s="20"/>
      <c r="B26" s="69" t="s">
        <v>29</v>
      </c>
      <c r="C26" s="46" t="s">
        <v>30</v>
      </c>
      <c r="D26" s="40">
        <v>140</v>
      </c>
      <c r="E26" s="27" t="s">
        <v>80</v>
      </c>
      <c r="F26" s="3">
        <v>0</v>
      </c>
      <c r="G26" s="28">
        <f t="shared" ref="G26:G27" si="6">+D26*F26</f>
        <v>0</v>
      </c>
    </row>
    <row r="27" spans="1:7" x14ac:dyDescent="0.2">
      <c r="A27" s="20"/>
      <c r="B27" s="69" t="s">
        <v>29</v>
      </c>
      <c r="C27" s="46" t="s">
        <v>38</v>
      </c>
      <c r="D27" s="40">
        <v>140</v>
      </c>
      <c r="E27" s="27" t="s">
        <v>80</v>
      </c>
      <c r="F27" s="3">
        <v>0</v>
      </c>
      <c r="G27" s="28">
        <f t="shared" si="6"/>
        <v>0</v>
      </c>
    </row>
    <row r="28" spans="1:7" ht="76.5" x14ac:dyDescent="0.2">
      <c r="A28" s="40">
        <v>17</v>
      </c>
      <c r="B28" s="21"/>
      <c r="C28" s="21" t="s">
        <v>325</v>
      </c>
      <c r="D28" s="21"/>
      <c r="E28" s="21"/>
      <c r="F28" s="21"/>
      <c r="G28" s="21"/>
    </row>
    <row r="29" spans="1:7" x14ac:dyDescent="0.2">
      <c r="A29" s="20"/>
      <c r="B29" s="69" t="s">
        <v>29</v>
      </c>
      <c r="C29" s="46" t="s">
        <v>30</v>
      </c>
      <c r="D29" s="40">
        <v>180</v>
      </c>
      <c r="E29" s="27" t="s">
        <v>80</v>
      </c>
      <c r="F29" s="3">
        <v>0</v>
      </c>
      <c r="G29" s="28">
        <f t="shared" ref="G29:G31" si="7">+D29*F29</f>
        <v>0</v>
      </c>
    </row>
    <row r="30" spans="1:7" x14ac:dyDescent="0.2">
      <c r="A30" s="20"/>
      <c r="B30" s="69" t="s">
        <v>29</v>
      </c>
      <c r="C30" s="46" t="s">
        <v>38</v>
      </c>
      <c r="D30" s="40">
        <v>180</v>
      </c>
      <c r="E30" s="27" t="s">
        <v>80</v>
      </c>
      <c r="F30" s="3">
        <v>0</v>
      </c>
      <c r="G30" s="28">
        <f t="shared" si="7"/>
        <v>0</v>
      </c>
    </row>
    <row r="31" spans="1:7" x14ac:dyDescent="0.2">
      <c r="A31" s="20"/>
      <c r="B31" s="69" t="s">
        <v>29</v>
      </c>
      <c r="C31" s="20"/>
      <c r="D31" s="40">
        <v>0</v>
      </c>
      <c r="E31" s="27" t="s">
        <v>80</v>
      </c>
      <c r="F31" s="3">
        <v>0</v>
      </c>
      <c r="G31" s="28">
        <f t="shared" si="7"/>
        <v>0</v>
      </c>
    </row>
    <row r="32" spans="1:7" ht="76.5" x14ac:dyDescent="0.2">
      <c r="A32" s="65">
        <v>17</v>
      </c>
      <c r="B32" s="21"/>
      <c r="C32" s="46" t="s">
        <v>91</v>
      </c>
      <c r="D32" s="21"/>
      <c r="E32" s="21"/>
      <c r="F32" s="21"/>
      <c r="G32" s="21"/>
    </row>
    <row r="33" spans="1:8" x14ac:dyDescent="0.2">
      <c r="A33" s="20"/>
      <c r="B33" s="69" t="s">
        <v>29</v>
      </c>
      <c r="C33" s="46" t="s">
        <v>30</v>
      </c>
      <c r="D33" s="40">
        <v>180</v>
      </c>
      <c r="E33" s="27" t="s">
        <v>80</v>
      </c>
      <c r="F33" s="3">
        <v>0</v>
      </c>
      <c r="G33" s="28">
        <f t="shared" ref="G33:G35" si="8">+D33*F33</f>
        <v>0</v>
      </c>
    </row>
    <row r="34" spans="1:8" x14ac:dyDescent="0.2">
      <c r="A34" s="20"/>
      <c r="B34" s="69" t="s">
        <v>29</v>
      </c>
      <c r="C34" s="46" t="s">
        <v>38</v>
      </c>
      <c r="D34" s="40">
        <v>180</v>
      </c>
      <c r="E34" s="27" t="s">
        <v>80</v>
      </c>
      <c r="F34" s="3">
        <v>0</v>
      </c>
      <c r="G34" s="28">
        <f t="shared" si="8"/>
        <v>0</v>
      </c>
    </row>
    <row r="35" spans="1:8" x14ac:dyDescent="0.2">
      <c r="A35" s="20"/>
      <c r="B35" s="69" t="s">
        <v>29</v>
      </c>
      <c r="C35" s="20"/>
      <c r="D35" s="40">
        <v>102</v>
      </c>
      <c r="E35" s="27" t="s">
        <v>80</v>
      </c>
      <c r="F35" s="3">
        <v>0</v>
      </c>
      <c r="G35" s="28">
        <f t="shared" si="8"/>
        <v>0</v>
      </c>
    </row>
    <row r="36" spans="1:8" x14ac:dyDescent="0.2">
      <c r="A36" s="90"/>
      <c r="B36" s="96"/>
      <c r="C36" s="90"/>
      <c r="D36" s="97"/>
      <c r="E36" s="89"/>
      <c r="F36" s="92"/>
      <c r="G36" s="93">
        <f>SUM(G3:G35)</f>
        <v>0</v>
      </c>
    </row>
    <row r="37" spans="1:8" x14ac:dyDescent="0.2">
      <c r="A37" s="117" t="s">
        <v>92</v>
      </c>
      <c r="B37" s="117"/>
      <c r="C37" s="117"/>
      <c r="D37" s="117"/>
      <c r="E37" s="117"/>
      <c r="F37" s="117"/>
      <c r="G37" s="117"/>
      <c r="H37" s="117"/>
    </row>
  </sheetData>
  <mergeCells count="3">
    <mergeCell ref="A1:C1"/>
    <mergeCell ref="F1:G1"/>
    <mergeCell ref="A37:H3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1"/>
  <sheetViews>
    <sheetView workbookViewId="0">
      <selection activeCell="A31" sqref="A31:H31"/>
    </sheetView>
  </sheetViews>
  <sheetFormatPr defaultRowHeight="12.75" x14ac:dyDescent="0.2"/>
  <cols>
    <col min="1" max="1" width="4.83203125" style="1" customWidth="1"/>
    <col min="2" max="2" width="10.5" style="1" customWidth="1"/>
    <col min="3" max="3" width="42.83203125" style="1" customWidth="1"/>
    <col min="4" max="4" width="17.1640625" style="1" customWidth="1"/>
    <col min="5" max="5" width="6" style="1" customWidth="1"/>
    <col min="6" max="6" width="12.83203125" style="1" customWidth="1"/>
    <col min="7" max="7" width="15.33203125" style="1" customWidth="1"/>
    <col min="8" max="8" width="12.5" style="1" customWidth="1"/>
    <col min="9" max="16384" width="9.33203125" style="1"/>
  </cols>
  <sheetData>
    <row r="1" spans="1:7" ht="25.5" x14ac:dyDescent="0.2">
      <c r="A1" s="21" t="s">
        <v>40</v>
      </c>
      <c r="B1" s="68" t="s">
        <v>23</v>
      </c>
      <c r="C1" s="5" t="s">
        <v>24</v>
      </c>
      <c r="D1" s="23" t="s">
        <v>85</v>
      </c>
      <c r="E1" s="23" t="s">
        <v>26</v>
      </c>
      <c r="F1" s="10" t="s">
        <v>27</v>
      </c>
      <c r="G1" s="32" t="s">
        <v>86</v>
      </c>
    </row>
    <row r="2" spans="1:7" ht="89.25" x14ac:dyDescent="0.2">
      <c r="A2" s="70">
        <v>17</v>
      </c>
      <c r="B2" s="21"/>
      <c r="C2" s="21" t="s">
        <v>308</v>
      </c>
      <c r="D2" s="21"/>
      <c r="E2" s="21"/>
      <c r="F2" s="21"/>
      <c r="G2" s="21"/>
    </row>
    <row r="3" spans="1:7" x14ac:dyDescent="0.2">
      <c r="A3" s="20"/>
      <c r="B3" s="69" t="s">
        <v>29</v>
      </c>
      <c r="C3" s="46" t="s">
        <v>30</v>
      </c>
      <c r="D3" s="40">
        <v>60</v>
      </c>
      <c r="E3" s="27" t="s">
        <v>80</v>
      </c>
      <c r="F3" s="3">
        <v>0</v>
      </c>
      <c r="G3" s="28">
        <f>+D3*F3</f>
        <v>0</v>
      </c>
    </row>
    <row r="4" spans="1:7" x14ac:dyDescent="0.2">
      <c r="A4" s="20"/>
      <c r="B4" s="69" t="s">
        <v>29</v>
      </c>
      <c r="C4" s="46" t="s">
        <v>38</v>
      </c>
      <c r="D4" s="40">
        <v>60</v>
      </c>
      <c r="E4" s="27" t="s">
        <v>80</v>
      </c>
      <c r="F4" s="3">
        <v>0</v>
      </c>
      <c r="G4" s="28">
        <f t="shared" ref="G4:G29" si="0">+D4*F4</f>
        <v>0</v>
      </c>
    </row>
    <row r="5" spans="1:7" x14ac:dyDescent="0.2">
      <c r="A5" s="20"/>
      <c r="B5" s="69" t="s">
        <v>29</v>
      </c>
      <c r="C5" s="20"/>
      <c r="D5" s="40">
        <v>125</v>
      </c>
      <c r="E5" s="27" t="s">
        <v>80</v>
      </c>
      <c r="F5" s="3">
        <v>0</v>
      </c>
      <c r="G5" s="28">
        <f t="shared" si="0"/>
        <v>0</v>
      </c>
    </row>
    <row r="6" spans="1:7" ht="76.5" x14ac:dyDescent="0.2">
      <c r="A6" s="70">
        <v>18</v>
      </c>
      <c r="B6" s="21"/>
      <c r="C6" s="21" t="s">
        <v>309</v>
      </c>
      <c r="D6" s="21"/>
      <c r="E6" s="21"/>
      <c r="F6" s="3"/>
      <c r="G6" s="28"/>
    </row>
    <row r="7" spans="1:7" x14ac:dyDescent="0.2">
      <c r="A7" s="20"/>
      <c r="B7" s="69" t="s">
        <v>29</v>
      </c>
      <c r="C7" s="20"/>
      <c r="D7" s="40">
        <v>100</v>
      </c>
      <c r="E7" s="27" t="s">
        <v>80</v>
      </c>
      <c r="F7" s="3">
        <v>0</v>
      </c>
      <c r="G7" s="28">
        <f t="shared" si="0"/>
        <v>0</v>
      </c>
    </row>
    <row r="8" spans="1:7" ht="114.75" x14ac:dyDescent="0.2">
      <c r="A8" s="70">
        <v>19</v>
      </c>
      <c r="B8" s="21"/>
      <c r="C8" s="21" t="s">
        <v>310</v>
      </c>
      <c r="D8" s="21"/>
      <c r="E8" s="21"/>
      <c r="F8" s="3"/>
      <c r="G8" s="28"/>
    </row>
    <row r="9" spans="1:7" x14ac:dyDescent="0.2">
      <c r="A9" s="20"/>
      <c r="B9" s="69" t="s">
        <v>29</v>
      </c>
      <c r="C9" s="46" t="s">
        <v>30</v>
      </c>
      <c r="D9" s="40">
        <v>2</v>
      </c>
      <c r="E9" s="27" t="s">
        <v>89</v>
      </c>
      <c r="F9" s="3">
        <v>0</v>
      </c>
      <c r="G9" s="28">
        <f t="shared" si="0"/>
        <v>0</v>
      </c>
    </row>
    <row r="10" spans="1:7" x14ac:dyDescent="0.2">
      <c r="A10" s="20"/>
      <c r="B10" s="69" t="s">
        <v>29</v>
      </c>
      <c r="C10" s="46" t="s">
        <v>38</v>
      </c>
      <c r="D10" s="40">
        <v>2</v>
      </c>
      <c r="E10" s="27" t="s">
        <v>89</v>
      </c>
      <c r="F10" s="3">
        <v>0</v>
      </c>
      <c r="G10" s="28">
        <f t="shared" si="0"/>
        <v>0</v>
      </c>
    </row>
    <row r="11" spans="1:7" x14ac:dyDescent="0.2">
      <c r="A11" s="20"/>
      <c r="B11" s="20"/>
      <c r="C11" s="20"/>
      <c r="D11" s="20"/>
      <c r="E11" s="20"/>
      <c r="F11" s="3"/>
      <c r="G11" s="28"/>
    </row>
    <row r="12" spans="1:7" ht="63.75" x14ac:dyDescent="0.2">
      <c r="A12" s="70">
        <v>20</v>
      </c>
      <c r="B12" s="4"/>
      <c r="C12" s="21" t="s">
        <v>311</v>
      </c>
      <c r="D12" s="4"/>
      <c r="E12" s="4"/>
      <c r="F12" s="3"/>
      <c r="G12" s="28"/>
    </row>
    <row r="13" spans="1:7" x14ac:dyDescent="0.2">
      <c r="A13" s="20"/>
      <c r="B13" s="69" t="s">
        <v>29</v>
      </c>
      <c r="C13" s="46" t="s">
        <v>30</v>
      </c>
      <c r="D13" s="40">
        <v>4</v>
      </c>
      <c r="E13" s="27" t="s">
        <v>89</v>
      </c>
      <c r="F13" s="3">
        <v>0</v>
      </c>
      <c r="G13" s="28">
        <f t="shared" si="0"/>
        <v>0</v>
      </c>
    </row>
    <row r="14" spans="1:7" x14ac:dyDescent="0.2">
      <c r="A14" s="20"/>
      <c r="B14" s="69" t="s">
        <v>29</v>
      </c>
      <c r="C14" s="46" t="s">
        <v>38</v>
      </c>
      <c r="D14" s="40">
        <v>4</v>
      </c>
      <c r="E14" s="27" t="s">
        <v>89</v>
      </c>
      <c r="F14" s="3">
        <v>0</v>
      </c>
      <c r="G14" s="28">
        <f t="shared" si="0"/>
        <v>0</v>
      </c>
    </row>
    <row r="15" spans="1:7" ht="51" x14ac:dyDescent="0.2">
      <c r="A15" s="70">
        <v>21</v>
      </c>
      <c r="B15" s="21"/>
      <c r="C15" s="21" t="s">
        <v>312</v>
      </c>
      <c r="D15" s="21"/>
      <c r="E15" s="21"/>
      <c r="F15" s="3"/>
      <c r="G15" s="28"/>
    </row>
    <row r="16" spans="1:7" x14ac:dyDescent="0.2">
      <c r="A16" s="20"/>
      <c r="B16" s="69" t="s">
        <v>29</v>
      </c>
      <c r="C16" s="46" t="s">
        <v>30</v>
      </c>
      <c r="D16" s="40">
        <v>8</v>
      </c>
      <c r="E16" s="27" t="s">
        <v>89</v>
      </c>
      <c r="F16" s="3">
        <v>0</v>
      </c>
      <c r="G16" s="28">
        <f t="shared" si="0"/>
        <v>0</v>
      </c>
    </row>
    <row r="17" spans="1:8" x14ac:dyDescent="0.2">
      <c r="A17" s="20"/>
      <c r="B17" s="69" t="s">
        <v>29</v>
      </c>
      <c r="C17" s="46" t="s">
        <v>38</v>
      </c>
      <c r="D17" s="40">
        <v>8</v>
      </c>
      <c r="E17" s="27" t="s">
        <v>89</v>
      </c>
      <c r="F17" s="3">
        <v>0</v>
      </c>
      <c r="G17" s="28">
        <f t="shared" si="0"/>
        <v>0</v>
      </c>
    </row>
    <row r="18" spans="1:8" ht="51" x14ac:dyDescent="0.2">
      <c r="A18" s="70">
        <v>24</v>
      </c>
      <c r="B18" s="21"/>
      <c r="C18" s="21" t="s">
        <v>313</v>
      </c>
      <c r="D18" s="21"/>
      <c r="E18" s="21"/>
      <c r="F18" s="3"/>
      <c r="G18" s="28"/>
    </row>
    <row r="19" spans="1:8" x14ac:dyDescent="0.2">
      <c r="A19" s="20"/>
      <c r="B19" s="69" t="s">
        <v>29</v>
      </c>
      <c r="C19" s="20"/>
      <c r="D19" s="40">
        <v>2</v>
      </c>
      <c r="E19" s="27" t="s">
        <v>89</v>
      </c>
      <c r="F19" s="3">
        <v>0</v>
      </c>
      <c r="G19" s="28">
        <f t="shared" si="0"/>
        <v>0</v>
      </c>
    </row>
    <row r="20" spans="1:8" x14ac:dyDescent="0.2">
      <c r="A20" s="20"/>
      <c r="B20" s="69" t="s">
        <v>29</v>
      </c>
      <c r="C20" s="20"/>
      <c r="D20" s="40">
        <v>2</v>
      </c>
      <c r="E20" s="27" t="s">
        <v>89</v>
      </c>
      <c r="F20" s="3">
        <v>0</v>
      </c>
      <c r="G20" s="28">
        <f t="shared" si="0"/>
        <v>0</v>
      </c>
    </row>
    <row r="21" spans="1:8" ht="63.75" x14ac:dyDescent="0.2">
      <c r="A21" s="71">
        <v>25</v>
      </c>
      <c r="B21" s="21"/>
      <c r="C21" s="21" t="s">
        <v>314</v>
      </c>
      <c r="D21" s="21"/>
      <c r="E21" s="21"/>
      <c r="F21" s="3"/>
      <c r="G21" s="28"/>
    </row>
    <row r="22" spans="1:8" x14ac:dyDescent="0.2">
      <c r="A22" s="20"/>
      <c r="B22" s="69" t="s">
        <v>29</v>
      </c>
      <c r="C22" s="20"/>
      <c r="D22" s="40">
        <v>1</v>
      </c>
      <c r="E22" s="27" t="s">
        <v>89</v>
      </c>
      <c r="F22" s="3">
        <v>0</v>
      </c>
      <c r="G22" s="28">
        <f t="shared" si="0"/>
        <v>0</v>
      </c>
    </row>
    <row r="23" spans="1:8" ht="89.25" x14ac:dyDescent="0.2">
      <c r="A23" s="70">
        <v>27</v>
      </c>
      <c r="B23" s="21"/>
      <c r="C23" s="21" t="s">
        <v>315</v>
      </c>
      <c r="D23" s="21"/>
      <c r="E23" s="21"/>
      <c r="F23" s="3"/>
      <c r="G23" s="28"/>
    </row>
    <row r="24" spans="1:8" x14ac:dyDescent="0.2">
      <c r="A24" s="20"/>
      <c r="B24" s="69" t="s">
        <v>29</v>
      </c>
      <c r="C24" s="20"/>
      <c r="D24" s="40">
        <v>2</v>
      </c>
      <c r="E24" s="27" t="s">
        <v>78</v>
      </c>
      <c r="F24" s="3">
        <v>0</v>
      </c>
      <c r="G24" s="28">
        <f t="shared" si="0"/>
        <v>0</v>
      </c>
    </row>
    <row r="25" spans="1:8" ht="51" x14ac:dyDescent="0.2">
      <c r="A25" s="71">
        <v>28</v>
      </c>
      <c r="B25" s="21"/>
      <c r="C25" s="46" t="s">
        <v>93</v>
      </c>
      <c r="D25" s="21"/>
      <c r="E25" s="21"/>
      <c r="F25" s="3"/>
      <c r="G25" s="28"/>
    </row>
    <row r="26" spans="1:8" x14ac:dyDescent="0.2">
      <c r="A26" s="20"/>
      <c r="B26" s="69" t="s">
        <v>29</v>
      </c>
      <c r="C26" s="46" t="s">
        <v>30</v>
      </c>
      <c r="D26" s="40">
        <v>10</v>
      </c>
      <c r="E26" s="27" t="s">
        <v>78</v>
      </c>
      <c r="F26" s="3">
        <v>0</v>
      </c>
      <c r="G26" s="28">
        <f>+D26*F26</f>
        <v>0</v>
      </c>
    </row>
    <row r="27" spans="1:8" x14ac:dyDescent="0.2">
      <c r="A27" s="20"/>
      <c r="B27" s="69" t="s">
        <v>29</v>
      </c>
      <c r="C27" s="46" t="s">
        <v>38</v>
      </c>
      <c r="D27" s="40">
        <v>10</v>
      </c>
      <c r="E27" s="27" t="s">
        <v>78</v>
      </c>
      <c r="F27" s="3">
        <v>0</v>
      </c>
      <c r="G27" s="28">
        <f t="shared" si="0"/>
        <v>0</v>
      </c>
    </row>
    <row r="28" spans="1:8" ht="38.25" x14ac:dyDescent="0.2">
      <c r="A28" s="71">
        <v>29</v>
      </c>
      <c r="B28" s="4"/>
      <c r="C28" s="21" t="s">
        <v>316</v>
      </c>
      <c r="D28" s="4"/>
      <c r="E28" s="4"/>
      <c r="F28" s="3"/>
      <c r="G28" s="28"/>
    </row>
    <row r="29" spans="1:8" x14ac:dyDescent="0.2">
      <c r="A29" s="20"/>
      <c r="B29" s="69" t="s">
        <v>29</v>
      </c>
      <c r="C29" s="46" t="s">
        <v>30</v>
      </c>
      <c r="D29" s="40">
        <v>2</v>
      </c>
      <c r="E29" s="27" t="s">
        <v>78</v>
      </c>
      <c r="F29" s="3">
        <v>0</v>
      </c>
      <c r="G29" s="28">
        <f t="shared" si="0"/>
        <v>0</v>
      </c>
    </row>
    <row r="30" spans="1:8" x14ac:dyDescent="0.2">
      <c r="A30" s="90"/>
      <c r="B30" s="96"/>
      <c r="C30" s="88"/>
      <c r="D30" s="97"/>
      <c r="E30" s="89"/>
      <c r="F30" s="92"/>
      <c r="G30" s="93">
        <f>SUM(G2:G29)</f>
        <v>0</v>
      </c>
    </row>
    <row r="31" spans="1:8" x14ac:dyDescent="0.2">
      <c r="A31" s="117" t="s">
        <v>94</v>
      </c>
      <c r="B31" s="117"/>
      <c r="C31" s="117"/>
      <c r="D31" s="117"/>
      <c r="E31" s="117"/>
      <c r="F31" s="117"/>
      <c r="G31" s="117"/>
      <c r="H31" s="117"/>
    </row>
  </sheetData>
  <mergeCells count="1">
    <mergeCell ref="A31:H3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3"/>
  <sheetViews>
    <sheetView topLeftCell="A5" workbookViewId="0">
      <selection activeCell="G12" sqref="G12"/>
    </sheetView>
  </sheetViews>
  <sheetFormatPr defaultRowHeight="12.75" x14ac:dyDescent="0.2"/>
  <cols>
    <col min="1" max="1" width="4.83203125" style="1" customWidth="1"/>
    <col min="2" max="2" width="10.5" style="1" customWidth="1"/>
    <col min="3" max="3" width="42.83203125" style="1" customWidth="1"/>
    <col min="4" max="4" width="17.1640625" style="1" customWidth="1"/>
    <col min="5" max="5" width="6" style="1" customWidth="1"/>
    <col min="6" max="6" width="12.83203125" style="1" customWidth="1"/>
    <col min="7" max="7" width="15.33203125" style="1" customWidth="1"/>
    <col min="8" max="8" width="12.5" style="1" customWidth="1"/>
    <col min="9" max="16384" width="9.33203125" style="1"/>
  </cols>
  <sheetData>
    <row r="1" spans="1:8" x14ac:dyDescent="0.2">
      <c r="A1" s="115" t="s">
        <v>83</v>
      </c>
      <c r="B1" s="115"/>
      <c r="C1" s="115"/>
      <c r="D1" s="34"/>
      <c r="E1" s="34"/>
      <c r="F1" s="116" t="s">
        <v>84</v>
      </c>
      <c r="G1" s="116"/>
    </row>
    <row r="2" spans="1:8" ht="25.5" x14ac:dyDescent="0.2">
      <c r="A2" s="21" t="s">
        <v>40</v>
      </c>
      <c r="B2" s="68" t="s">
        <v>23</v>
      </c>
      <c r="C2" s="5" t="s">
        <v>24</v>
      </c>
      <c r="D2" s="23" t="s">
        <v>85</v>
      </c>
      <c r="E2" s="23" t="s">
        <v>26</v>
      </c>
      <c r="F2" s="32" t="s">
        <v>27</v>
      </c>
      <c r="G2" s="32" t="s">
        <v>86</v>
      </c>
    </row>
    <row r="3" spans="1:8" x14ac:dyDescent="0.2">
      <c r="A3" s="20"/>
      <c r="B3" s="69" t="s">
        <v>29</v>
      </c>
      <c r="C3" s="46" t="s">
        <v>38</v>
      </c>
      <c r="D3" s="40">
        <v>2</v>
      </c>
      <c r="E3" s="27" t="s">
        <v>78</v>
      </c>
      <c r="F3" s="28">
        <v>0</v>
      </c>
      <c r="G3" s="28">
        <f>+D3*F3</f>
        <v>0</v>
      </c>
    </row>
    <row r="4" spans="1:8" ht="165.75" x14ac:dyDescent="0.2">
      <c r="A4" s="70">
        <v>32</v>
      </c>
      <c r="B4" s="21"/>
      <c r="C4" s="21" t="s">
        <v>306</v>
      </c>
      <c r="D4" s="21"/>
      <c r="E4" s="21"/>
      <c r="F4" s="21"/>
      <c r="G4" s="21"/>
    </row>
    <row r="5" spans="1:8" x14ac:dyDescent="0.2">
      <c r="A5" s="20"/>
      <c r="B5" s="69" t="s">
        <v>29</v>
      </c>
      <c r="C5" s="46" t="s">
        <v>30</v>
      </c>
      <c r="D5" s="40">
        <v>1</v>
      </c>
      <c r="E5" s="27" t="s">
        <v>95</v>
      </c>
      <c r="F5" s="28">
        <v>0</v>
      </c>
      <c r="G5" s="28">
        <f t="shared" ref="G5:G6" si="0">+D5*F5</f>
        <v>0</v>
      </c>
    </row>
    <row r="6" spans="1:8" x14ac:dyDescent="0.2">
      <c r="A6" s="20"/>
      <c r="B6" s="69" t="s">
        <v>29</v>
      </c>
      <c r="C6" s="46" t="s">
        <v>38</v>
      </c>
      <c r="D6" s="40">
        <v>1</v>
      </c>
      <c r="E6" s="27" t="s">
        <v>95</v>
      </c>
      <c r="F6" s="28">
        <v>0</v>
      </c>
      <c r="G6" s="28">
        <f t="shared" si="0"/>
        <v>0</v>
      </c>
    </row>
    <row r="7" spans="1:8" ht="38.25" x14ac:dyDescent="0.2">
      <c r="A7" s="71">
        <v>32</v>
      </c>
      <c r="B7" s="4"/>
      <c r="C7" s="21" t="s">
        <v>307</v>
      </c>
      <c r="D7" s="4"/>
      <c r="E7" s="4"/>
      <c r="F7" s="4"/>
      <c r="G7" s="4"/>
    </row>
    <row r="8" spans="1:8" x14ac:dyDescent="0.2">
      <c r="A8" s="20"/>
      <c r="B8" s="69" t="s">
        <v>29</v>
      </c>
      <c r="C8" s="46" t="s">
        <v>30</v>
      </c>
      <c r="D8" s="40">
        <v>4</v>
      </c>
      <c r="E8" s="27" t="s">
        <v>78</v>
      </c>
      <c r="F8" s="3">
        <v>0</v>
      </c>
      <c r="G8" s="28">
        <f t="shared" ref="G8:G10" si="1">+D8*F8</f>
        <v>0</v>
      </c>
    </row>
    <row r="9" spans="1:8" x14ac:dyDescent="0.2">
      <c r="A9" s="20"/>
      <c r="B9" s="69" t="s">
        <v>29</v>
      </c>
      <c r="C9" s="46" t="s">
        <v>38</v>
      </c>
      <c r="D9" s="40">
        <v>4</v>
      </c>
      <c r="E9" s="27" t="s">
        <v>78</v>
      </c>
      <c r="F9" s="3">
        <v>0</v>
      </c>
      <c r="G9" s="28">
        <f t="shared" si="1"/>
        <v>0</v>
      </c>
    </row>
    <row r="10" spans="1:8" x14ac:dyDescent="0.2">
      <c r="A10" s="71">
        <v>33</v>
      </c>
      <c r="B10" s="69" t="s">
        <v>29</v>
      </c>
      <c r="C10" s="46" t="s">
        <v>96</v>
      </c>
      <c r="D10" s="40">
        <v>1</v>
      </c>
      <c r="E10" s="27" t="s">
        <v>78</v>
      </c>
      <c r="F10" s="28">
        <v>0</v>
      </c>
      <c r="G10" s="28">
        <f t="shared" si="1"/>
        <v>0</v>
      </c>
    </row>
    <row r="11" spans="1:8" x14ac:dyDescent="0.2">
      <c r="A11" s="71"/>
      <c r="B11" s="69"/>
      <c r="C11" s="46"/>
      <c r="D11" s="98"/>
      <c r="E11" s="99"/>
      <c r="F11" s="100"/>
      <c r="G11" s="28">
        <f>SUM(G3:G10)</f>
        <v>0</v>
      </c>
    </row>
    <row r="12" spans="1:8" x14ac:dyDescent="0.2">
      <c r="A12" s="20"/>
      <c r="B12" s="20"/>
      <c r="C12" s="20"/>
      <c r="D12" s="121" t="s">
        <v>97</v>
      </c>
      <c r="E12" s="122"/>
      <c r="F12" s="123"/>
      <c r="G12" s="72">
        <f>+G11+'Table 11'!G30+'Table 10'!G36+'Table 9'!G23</f>
        <v>0</v>
      </c>
    </row>
    <row r="13" spans="1:8" x14ac:dyDescent="0.2">
      <c r="A13" s="117" t="s">
        <v>98</v>
      </c>
      <c r="B13" s="117"/>
      <c r="C13" s="117"/>
      <c r="D13" s="117"/>
      <c r="E13" s="117"/>
      <c r="F13" s="117"/>
      <c r="G13" s="117"/>
      <c r="H13" s="117"/>
    </row>
  </sheetData>
  <mergeCells count="4">
    <mergeCell ref="A1:C1"/>
    <mergeCell ref="F1:G1"/>
    <mergeCell ref="D12:F12"/>
    <mergeCell ref="A13:H1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6"/>
  <sheetViews>
    <sheetView workbookViewId="0">
      <selection activeCell="G57" sqref="G57"/>
    </sheetView>
  </sheetViews>
  <sheetFormatPr defaultRowHeight="12.75" x14ac:dyDescent="0.2"/>
  <cols>
    <col min="1" max="1" width="4" style="1" customWidth="1"/>
    <col min="2" max="2" width="10.83203125" style="1" customWidth="1"/>
    <col min="3" max="3" width="48.6640625" style="1" customWidth="1"/>
    <col min="4" max="4" width="13.5" style="1" customWidth="1"/>
    <col min="5" max="5" width="6.1640625" style="1" customWidth="1"/>
    <col min="6" max="6" width="12" style="1" customWidth="1"/>
    <col min="7" max="7" width="15.5" style="1" customWidth="1"/>
    <col min="8" max="16384" width="9.33203125" style="1"/>
  </cols>
  <sheetData>
    <row r="1" spans="1:7" ht="25.5" x14ac:dyDescent="0.2">
      <c r="A1" s="21" t="s">
        <v>40</v>
      </c>
      <c r="B1" s="23" t="s">
        <v>23</v>
      </c>
      <c r="C1" s="50" t="s">
        <v>24</v>
      </c>
      <c r="D1" s="23" t="s">
        <v>85</v>
      </c>
      <c r="E1" s="23" t="s">
        <v>26</v>
      </c>
      <c r="F1" s="32" t="s">
        <v>27</v>
      </c>
      <c r="G1" s="32" t="s">
        <v>86</v>
      </c>
    </row>
    <row r="2" spans="1:7" x14ac:dyDescent="0.2">
      <c r="A2" s="35"/>
      <c r="B2" s="20"/>
      <c r="C2" s="20"/>
      <c r="D2" s="20"/>
      <c r="E2" s="20"/>
      <c r="F2" s="20"/>
      <c r="G2" s="36"/>
    </row>
    <row r="3" spans="1:7" ht="63.75" x14ac:dyDescent="0.2">
      <c r="A3" s="40">
        <v>1</v>
      </c>
      <c r="B3" s="21"/>
      <c r="C3" s="21" t="s">
        <v>292</v>
      </c>
      <c r="D3" s="21"/>
      <c r="E3" s="21"/>
      <c r="F3" s="21"/>
      <c r="G3" s="21"/>
    </row>
    <row r="4" spans="1:7" x14ac:dyDescent="0.2">
      <c r="A4" s="20"/>
      <c r="B4" s="27" t="s">
        <v>29</v>
      </c>
      <c r="C4" s="46" t="s">
        <v>30</v>
      </c>
      <c r="D4" s="40">
        <v>60</v>
      </c>
      <c r="E4" s="27" t="s">
        <v>68</v>
      </c>
      <c r="F4" s="3">
        <v>0</v>
      </c>
      <c r="G4" s="61">
        <f>+D4*F4</f>
        <v>0</v>
      </c>
    </row>
    <row r="5" spans="1:7" x14ac:dyDescent="0.2">
      <c r="A5" s="20"/>
      <c r="B5" s="27" t="s">
        <v>29</v>
      </c>
      <c r="C5" s="46" t="s">
        <v>38</v>
      </c>
      <c r="D5" s="40">
        <v>50</v>
      </c>
      <c r="E5" s="27" t="s">
        <v>68</v>
      </c>
      <c r="F5" s="3">
        <v>0</v>
      </c>
      <c r="G5" s="61">
        <f>+D5*F5</f>
        <v>0</v>
      </c>
    </row>
    <row r="6" spans="1:7" x14ac:dyDescent="0.2">
      <c r="A6" s="20"/>
      <c r="B6" s="20"/>
      <c r="C6" s="20"/>
      <c r="D6" s="20"/>
      <c r="E6" s="20"/>
      <c r="F6" s="20"/>
      <c r="G6" s="20"/>
    </row>
    <row r="7" spans="1:7" ht="63.75" x14ac:dyDescent="0.2">
      <c r="A7" s="40">
        <v>2</v>
      </c>
      <c r="B7" s="21"/>
      <c r="C7" s="21" t="s">
        <v>293</v>
      </c>
      <c r="D7" s="21"/>
      <c r="E7" s="21"/>
      <c r="F7" s="21"/>
      <c r="G7" s="21"/>
    </row>
    <row r="8" spans="1:7" x14ac:dyDescent="0.2">
      <c r="A8" s="20"/>
      <c r="B8" s="27" t="s">
        <v>29</v>
      </c>
      <c r="C8" s="46" t="s">
        <v>30</v>
      </c>
      <c r="D8" s="40">
        <v>90</v>
      </c>
      <c r="E8" s="27" t="s">
        <v>68</v>
      </c>
      <c r="F8" s="3">
        <v>0</v>
      </c>
      <c r="G8" s="61">
        <f t="shared" ref="G8:G9" si="0">+D8*F8</f>
        <v>0</v>
      </c>
    </row>
    <row r="9" spans="1:7" x14ac:dyDescent="0.2">
      <c r="A9" s="20"/>
      <c r="B9" s="27" t="s">
        <v>29</v>
      </c>
      <c r="C9" s="46" t="s">
        <v>38</v>
      </c>
      <c r="D9" s="40">
        <v>90</v>
      </c>
      <c r="E9" s="27" t="s">
        <v>68</v>
      </c>
      <c r="F9" s="3">
        <v>0</v>
      </c>
      <c r="G9" s="61">
        <f t="shared" si="0"/>
        <v>0</v>
      </c>
    </row>
    <row r="10" spans="1:7" x14ac:dyDescent="0.2">
      <c r="A10" s="20"/>
      <c r="B10" s="124"/>
      <c r="C10" s="20"/>
      <c r="D10" s="20"/>
      <c r="E10" s="20"/>
      <c r="F10" s="20"/>
      <c r="G10" s="20"/>
    </row>
    <row r="11" spans="1:7" ht="89.25" x14ac:dyDescent="0.2">
      <c r="A11" s="65">
        <v>3</v>
      </c>
      <c r="B11" s="125"/>
      <c r="C11" s="21" t="s">
        <v>294</v>
      </c>
      <c r="D11" s="21"/>
      <c r="E11" s="21"/>
      <c r="F11" s="21"/>
      <c r="G11" s="21"/>
    </row>
    <row r="12" spans="1:7" x14ac:dyDescent="0.2">
      <c r="A12" s="20"/>
      <c r="B12" s="27" t="s">
        <v>29</v>
      </c>
      <c r="C12" s="46" t="s">
        <v>30</v>
      </c>
      <c r="D12" s="40">
        <v>6</v>
      </c>
      <c r="E12" s="27" t="s">
        <v>90</v>
      </c>
      <c r="F12" s="28">
        <v>0</v>
      </c>
      <c r="G12" s="61">
        <f t="shared" ref="G12:G13" si="1">+D12*F12</f>
        <v>0</v>
      </c>
    </row>
    <row r="13" spans="1:7" x14ac:dyDescent="0.2">
      <c r="A13" s="20"/>
      <c r="B13" s="27" t="s">
        <v>29</v>
      </c>
      <c r="C13" s="46" t="s">
        <v>38</v>
      </c>
      <c r="D13" s="40">
        <v>6</v>
      </c>
      <c r="E13" s="27" t="s">
        <v>90</v>
      </c>
      <c r="F13" s="28">
        <v>0</v>
      </c>
      <c r="G13" s="61">
        <f t="shared" si="1"/>
        <v>0</v>
      </c>
    </row>
    <row r="14" spans="1:7" x14ac:dyDescent="0.2">
      <c r="A14" s="20"/>
      <c r="B14" s="20"/>
      <c r="C14" s="20"/>
      <c r="D14" s="20"/>
      <c r="E14" s="20"/>
      <c r="F14" s="20"/>
      <c r="G14" s="20"/>
    </row>
    <row r="15" spans="1:7" ht="204" x14ac:dyDescent="0.2">
      <c r="A15" s="65">
        <v>4</v>
      </c>
      <c r="B15" s="21"/>
      <c r="C15" s="21" t="s">
        <v>295</v>
      </c>
      <c r="D15" s="21"/>
      <c r="E15" s="21"/>
      <c r="F15" s="21"/>
      <c r="G15" s="21"/>
    </row>
    <row r="16" spans="1:7" x14ac:dyDescent="0.2">
      <c r="A16" s="4"/>
      <c r="B16" s="27" t="s">
        <v>29</v>
      </c>
      <c r="C16" s="46" t="s">
        <v>30</v>
      </c>
      <c r="D16" s="40">
        <v>2</v>
      </c>
      <c r="E16" s="27" t="s">
        <v>90</v>
      </c>
      <c r="F16" s="28">
        <v>0</v>
      </c>
      <c r="G16" s="61">
        <f>+D16*F16</f>
        <v>0</v>
      </c>
    </row>
    <row r="17" spans="1:7" x14ac:dyDescent="0.2">
      <c r="A17" s="20"/>
      <c r="B17" s="20"/>
      <c r="C17" s="46" t="s">
        <v>38</v>
      </c>
      <c r="D17" s="40">
        <v>2</v>
      </c>
      <c r="E17" s="27" t="s">
        <v>90</v>
      </c>
      <c r="F17" s="28">
        <v>0</v>
      </c>
      <c r="G17" s="61">
        <f>+D17*F17</f>
        <v>0</v>
      </c>
    </row>
    <row r="18" spans="1:7" ht="127.5" x14ac:dyDescent="0.2">
      <c r="A18" s="65">
        <v>5</v>
      </c>
      <c r="B18" s="21"/>
      <c r="C18" s="21" t="s">
        <v>296</v>
      </c>
      <c r="D18" s="21"/>
      <c r="E18" s="21"/>
      <c r="F18" s="21"/>
      <c r="G18" s="21"/>
    </row>
    <row r="19" spans="1:7" x14ac:dyDescent="0.2">
      <c r="A19" s="20"/>
      <c r="B19" s="27" t="s">
        <v>29</v>
      </c>
      <c r="C19" s="46" t="s">
        <v>30</v>
      </c>
      <c r="D19" s="40">
        <v>2</v>
      </c>
      <c r="E19" s="27" t="s">
        <v>99</v>
      </c>
      <c r="F19" s="28">
        <v>0</v>
      </c>
      <c r="G19" s="61">
        <f t="shared" ref="G19:G20" si="2">+D19*F19</f>
        <v>0</v>
      </c>
    </row>
    <row r="20" spans="1:7" x14ac:dyDescent="0.2">
      <c r="A20" s="20"/>
      <c r="B20" s="27" t="s">
        <v>29</v>
      </c>
      <c r="C20" s="46" t="s">
        <v>38</v>
      </c>
      <c r="D20" s="40">
        <v>2</v>
      </c>
      <c r="E20" s="27" t="s">
        <v>99</v>
      </c>
      <c r="F20" s="28">
        <v>0</v>
      </c>
      <c r="G20" s="61">
        <f t="shared" si="2"/>
        <v>0</v>
      </c>
    </row>
    <row r="21" spans="1:7" x14ac:dyDescent="0.2">
      <c r="A21" s="20"/>
      <c r="B21" s="20"/>
      <c r="C21" s="20"/>
      <c r="D21" s="20"/>
      <c r="E21" s="20"/>
      <c r="F21" s="20"/>
      <c r="G21" s="20"/>
    </row>
    <row r="22" spans="1:7" ht="127.5" x14ac:dyDescent="0.2">
      <c r="A22" s="66">
        <v>6</v>
      </c>
      <c r="B22" s="21"/>
      <c r="C22" s="21" t="s">
        <v>297</v>
      </c>
      <c r="D22" s="21"/>
      <c r="E22" s="21"/>
      <c r="F22" s="21"/>
      <c r="G22" s="21"/>
    </row>
    <row r="23" spans="1:7" x14ac:dyDescent="0.2">
      <c r="A23" s="46" t="s">
        <v>100</v>
      </c>
      <c r="B23" s="27" t="s">
        <v>29</v>
      </c>
      <c r="C23" s="46" t="s">
        <v>30</v>
      </c>
      <c r="D23" s="40">
        <v>1</v>
      </c>
      <c r="E23" s="27" t="s">
        <v>99</v>
      </c>
      <c r="F23" s="28">
        <v>0</v>
      </c>
      <c r="G23" s="61">
        <f t="shared" ref="G23:G24" si="3">+D23*F23</f>
        <v>0</v>
      </c>
    </row>
    <row r="24" spans="1:7" x14ac:dyDescent="0.2">
      <c r="A24" s="46" t="s">
        <v>101</v>
      </c>
      <c r="B24" s="27" t="s">
        <v>29</v>
      </c>
      <c r="C24" s="46" t="s">
        <v>38</v>
      </c>
      <c r="D24" s="40">
        <v>1</v>
      </c>
      <c r="E24" s="27" t="s">
        <v>99</v>
      </c>
      <c r="F24" s="28">
        <v>0</v>
      </c>
      <c r="G24" s="61">
        <f t="shared" si="3"/>
        <v>0</v>
      </c>
    </row>
    <row r="25" spans="1:7" x14ac:dyDescent="0.2">
      <c r="A25" s="20"/>
      <c r="B25" s="20"/>
      <c r="C25" s="20"/>
      <c r="D25" s="20"/>
      <c r="E25" s="20"/>
      <c r="F25" s="20"/>
      <c r="G25" s="20"/>
    </row>
    <row r="26" spans="1:7" ht="38.25" x14ac:dyDescent="0.2">
      <c r="A26" s="67">
        <v>7</v>
      </c>
      <c r="B26" s="4"/>
      <c r="C26" s="21" t="s">
        <v>298</v>
      </c>
      <c r="D26" s="4"/>
      <c r="E26" s="4"/>
      <c r="F26" s="4"/>
      <c r="G26" s="4"/>
    </row>
    <row r="27" spans="1:7" x14ac:dyDescent="0.2">
      <c r="A27" s="20"/>
      <c r="B27" s="27" t="s">
        <v>29</v>
      </c>
      <c r="C27" s="46" t="s">
        <v>30</v>
      </c>
      <c r="D27" s="40">
        <v>8</v>
      </c>
      <c r="E27" s="27" t="s">
        <v>90</v>
      </c>
      <c r="F27" s="3">
        <v>0</v>
      </c>
      <c r="G27" s="61">
        <f t="shared" ref="G27:G28" si="4">+D27*F27</f>
        <v>0</v>
      </c>
    </row>
    <row r="28" spans="1:7" x14ac:dyDescent="0.2">
      <c r="A28" s="20"/>
      <c r="B28" s="27" t="s">
        <v>29</v>
      </c>
      <c r="C28" s="46" t="s">
        <v>38</v>
      </c>
      <c r="D28" s="40">
        <v>8</v>
      </c>
      <c r="E28" s="27" t="s">
        <v>90</v>
      </c>
      <c r="F28" s="3">
        <v>0</v>
      </c>
      <c r="G28" s="61">
        <f t="shared" si="4"/>
        <v>0</v>
      </c>
    </row>
    <row r="29" spans="1:7" x14ac:dyDescent="0.2">
      <c r="A29" s="20"/>
      <c r="B29" s="20"/>
      <c r="C29" s="20"/>
      <c r="D29" s="20"/>
      <c r="E29" s="20"/>
      <c r="F29" s="20"/>
      <c r="G29" s="20"/>
    </row>
    <row r="30" spans="1:7" ht="76.5" x14ac:dyDescent="0.2">
      <c r="A30" s="66">
        <v>8</v>
      </c>
      <c r="B30" s="21"/>
      <c r="C30" s="21" t="s">
        <v>299</v>
      </c>
      <c r="D30" s="21"/>
      <c r="E30" s="21"/>
      <c r="F30" s="21"/>
      <c r="G30" s="21"/>
    </row>
    <row r="31" spans="1:7" x14ac:dyDescent="0.2">
      <c r="A31" s="20"/>
      <c r="B31" s="27" t="s">
        <v>29</v>
      </c>
      <c r="C31" s="46" t="s">
        <v>30</v>
      </c>
      <c r="D31" s="40">
        <v>90</v>
      </c>
      <c r="E31" s="27" t="s">
        <v>68</v>
      </c>
      <c r="F31" s="3">
        <v>0</v>
      </c>
      <c r="G31" s="61">
        <f t="shared" ref="G31:G32" si="5">+D31*F31</f>
        <v>0</v>
      </c>
    </row>
    <row r="32" spans="1:7" x14ac:dyDescent="0.2">
      <c r="A32" s="20"/>
      <c r="B32" s="27" t="s">
        <v>29</v>
      </c>
      <c r="C32" s="46" t="s">
        <v>38</v>
      </c>
      <c r="D32" s="40">
        <v>90</v>
      </c>
      <c r="E32" s="27" t="s">
        <v>68</v>
      </c>
      <c r="F32" s="3">
        <v>0</v>
      </c>
      <c r="G32" s="61">
        <f t="shared" si="5"/>
        <v>0</v>
      </c>
    </row>
    <row r="33" spans="1:7" x14ac:dyDescent="0.2">
      <c r="A33" s="20"/>
      <c r="B33" s="20"/>
      <c r="C33" s="20"/>
      <c r="D33" s="20"/>
      <c r="E33" s="20"/>
      <c r="F33" s="20"/>
      <c r="G33" s="20"/>
    </row>
    <row r="34" spans="1:7" ht="76.5" x14ac:dyDescent="0.2">
      <c r="A34" s="66">
        <v>9</v>
      </c>
      <c r="B34" s="21"/>
      <c r="C34" s="21" t="s">
        <v>300</v>
      </c>
      <c r="D34" s="21"/>
      <c r="E34" s="21"/>
      <c r="F34" s="21"/>
      <c r="G34" s="21"/>
    </row>
    <row r="35" spans="1:7" x14ac:dyDescent="0.2">
      <c r="A35" s="20"/>
      <c r="B35" s="27" t="s">
        <v>29</v>
      </c>
      <c r="C35" s="46" t="s">
        <v>30</v>
      </c>
      <c r="D35" s="40">
        <v>90</v>
      </c>
      <c r="E35" s="27" t="s">
        <v>68</v>
      </c>
      <c r="F35" s="3">
        <v>0</v>
      </c>
      <c r="G35" s="61">
        <f t="shared" ref="G35:G36" si="6">+D35*F35</f>
        <v>0</v>
      </c>
    </row>
    <row r="36" spans="1:7" x14ac:dyDescent="0.2">
      <c r="A36" s="20"/>
      <c r="B36" s="27" t="s">
        <v>29</v>
      </c>
      <c r="C36" s="46" t="s">
        <v>38</v>
      </c>
      <c r="D36" s="40">
        <v>90</v>
      </c>
      <c r="E36" s="27" t="s">
        <v>68</v>
      </c>
      <c r="F36" s="3">
        <v>0</v>
      </c>
      <c r="G36" s="61">
        <f t="shared" si="6"/>
        <v>0</v>
      </c>
    </row>
    <row r="37" spans="1:7" x14ac:dyDescent="0.2">
      <c r="A37" s="20"/>
      <c r="B37" s="20"/>
      <c r="C37" s="20"/>
      <c r="D37" s="20"/>
      <c r="E37" s="20"/>
      <c r="F37" s="20"/>
      <c r="G37" s="20"/>
    </row>
    <row r="38" spans="1:7" ht="76.5" x14ac:dyDescent="0.2">
      <c r="A38" s="63">
        <v>10</v>
      </c>
      <c r="B38" s="21"/>
      <c r="C38" s="21" t="s">
        <v>301</v>
      </c>
      <c r="D38" s="21"/>
      <c r="E38" s="21"/>
      <c r="F38" s="21"/>
      <c r="G38" s="21"/>
    </row>
    <row r="39" spans="1:7" x14ac:dyDescent="0.2">
      <c r="A39" s="20"/>
      <c r="B39" s="27" t="s">
        <v>29</v>
      </c>
      <c r="C39" s="46" t="s">
        <v>30</v>
      </c>
      <c r="D39" s="40">
        <v>80</v>
      </c>
      <c r="E39" s="27" t="s">
        <v>68</v>
      </c>
      <c r="F39" s="3">
        <v>0</v>
      </c>
      <c r="G39" s="61">
        <f t="shared" ref="G39:G40" si="7">+D39*F39</f>
        <v>0</v>
      </c>
    </row>
    <row r="40" spans="1:7" x14ac:dyDescent="0.2">
      <c r="A40" s="20"/>
      <c r="B40" s="27" t="s">
        <v>29</v>
      </c>
      <c r="C40" s="46" t="s">
        <v>38</v>
      </c>
      <c r="D40" s="40">
        <v>80</v>
      </c>
      <c r="E40" s="27" t="s">
        <v>68</v>
      </c>
      <c r="F40" s="3">
        <v>0</v>
      </c>
      <c r="G40" s="61">
        <f t="shared" si="7"/>
        <v>0</v>
      </c>
    </row>
    <row r="41" spans="1:7" x14ac:dyDescent="0.2">
      <c r="A41" s="20"/>
      <c r="B41" s="20"/>
      <c r="C41" s="20"/>
      <c r="D41" s="20"/>
      <c r="E41" s="20"/>
      <c r="F41" s="20"/>
      <c r="G41" s="20"/>
    </row>
    <row r="42" spans="1:7" x14ac:dyDescent="0.2">
      <c r="A42" s="20"/>
      <c r="B42" s="20"/>
      <c r="C42" s="20"/>
      <c r="D42" s="20"/>
      <c r="E42" s="20"/>
      <c r="F42" s="20"/>
      <c r="G42" s="20"/>
    </row>
    <row r="43" spans="1:7" ht="51" x14ac:dyDescent="0.2">
      <c r="A43" s="62">
        <v>11</v>
      </c>
      <c r="B43" s="4"/>
      <c r="C43" s="21" t="s">
        <v>302</v>
      </c>
      <c r="D43" s="4"/>
      <c r="E43" s="4"/>
      <c r="F43" s="4"/>
      <c r="G43" s="4"/>
    </row>
    <row r="44" spans="1:7" x14ac:dyDescent="0.2">
      <c r="A44" s="20"/>
      <c r="B44" s="27" t="s">
        <v>29</v>
      </c>
      <c r="C44" s="46" t="s">
        <v>30</v>
      </c>
      <c r="D44" s="40">
        <v>10</v>
      </c>
      <c r="E44" s="27" t="s">
        <v>90</v>
      </c>
      <c r="F44" s="28">
        <v>0</v>
      </c>
      <c r="G44" s="61">
        <f t="shared" ref="G44:G45" si="8">+D44*F44</f>
        <v>0</v>
      </c>
    </row>
    <row r="45" spans="1:7" x14ac:dyDescent="0.2">
      <c r="A45" s="20"/>
      <c r="B45" s="27" t="s">
        <v>29</v>
      </c>
      <c r="C45" s="46" t="s">
        <v>38</v>
      </c>
      <c r="D45" s="40">
        <v>10</v>
      </c>
      <c r="E45" s="27" t="s">
        <v>90</v>
      </c>
      <c r="F45" s="28">
        <v>0</v>
      </c>
      <c r="G45" s="61">
        <f t="shared" si="8"/>
        <v>0</v>
      </c>
    </row>
    <row r="46" spans="1:7" x14ac:dyDescent="0.2">
      <c r="A46" s="20"/>
      <c r="B46" s="20"/>
      <c r="C46" s="20"/>
      <c r="D46" s="20"/>
      <c r="E46" s="20"/>
      <c r="F46" s="20"/>
      <c r="G46" s="20"/>
    </row>
    <row r="47" spans="1:7" ht="51" x14ac:dyDescent="0.2">
      <c r="A47" s="63">
        <v>12</v>
      </c>
      <c r="B47" s="21"/>
      <c r="C47" s="21" t="s">
        <v>303</v>
      </c>
      <c r="D47" s="21"/>
      <c r="E47" s="21"/>
      <c r="F47" s="21"/>
      <c r="G47" s="21"/>
    </row>
    <row r="48" spans="1:7" x14ac:dyDescent="0.2">
      <c r="A48" s="20"/>
      <c r="B48" s="27" t="s">
        <v>29</v>
      </c>
      <c r="C48" s="46" t="s">
        <v>30</v>
      </c>
      <c r="D48" s="40">
        <v>3</v>
      </c>
      <c r="E48" s="27" t="s">
        <v>90</v>
      </c>
      <c r="F48" s="28">
        <v>0</v>
      </c>
      <c r="G48" s="61">
        <f t="shared" ref="G48:G49" si="9">+D48*F48</f>
        <v>0</v>
      </c>
    </row>
    <row r="49" spans="1:7" x14ac:dyDescent="0.2">
      <c r="A49" s="20"/>
      <c r="B49" s="27" t="s">
        <v>29</v>
      </c>
      <c r="C49" s="46" t="s">
        <v>38</v>
      </c>
      <c r="D49" s="40">
        <v>2</v>
      </c>
      <c r="E49" s="27" t="s">
        <v>90</v>
      </c>
      <c r="F49" s="28">
        <v>0</v>
      </c>
      <c r="G49" s="61">
        <f t="shared" si="9"/>
        <v>0</v>
      </c>
    </row>
    <row r="50" spans="1:7" x14ac:dyDescent="0.2">
      <c r="A50" s="20"/>
      <c r="B50" s="20"/>
      <c r="C50" s="20"/>
      <c r="D50" s="20"/>
      <c r="E50" s="20"/>
      <c r="F50" s="20"/>
      <c r="G50" s="20"/>
    </row>
    <row r="51" spans="1:7" ht="51" x14ac:dyDescent="0.2">
      <c r="A51" s="63">
        <v>13</v>
      </c>
      <c r="B51" s="21"/>
      <c r="C51" s="21" t="s">
        <v>304</v>
      </c>
      <c r="D51" s="21"/>
      <c r="E51" s="21"/>
      <c r="F51" s="21"/>
      <c r="G51" s="21"/>
    </row>
    <row r="52" spans="1:7" x14ac:dyDescent="0.2">
      <c r="A52" s="20"/>
      <c r="B52" s="27" t="s">
        <v>29</v>
      </c>
      <c r="C52" s="46" t="s">
        <v>30</v>
      </c>
      <c r="D52" s="40">
        <v>2</v>
      </c>
      <c r="E52" s="27" t="s">
        <v>90</v>
      </c>
      <c r="F52" s="28">
        <v>0</v>
      </c>
      <c r="G52" s="61">
        <f t="shared" ref="G52:G53" si="10">+D52*F52</f>
        <v>0</v>
      </c>
    </row>
    <row r="53" spans="1:7" x14ac:dyDescent="0.2">
      <c r="A53" s="20"/>
      <c r="B53" s="27" t="s">
        <v>29</v>
      </c>
      <c r="C53" s="46" t="s">
        <v>38</v>
      </c>
      <c r="D53" s="40">
        <v>2</v>
      </c>
      <c r="E53" s="27" t="s">
        <v>90</v>
      </c>
      <c r="F53" s="28">
        <v>0</v>
      </c>
      <c r="G53" s="61">
        <f t="shared" si="10"/>
        <v>0</v>
      </c>
    </row>
    <row r="54" spans="1:7" x14ac:dyDescent="0.2">
      <c r="A54" s="20"/>
      <c r="B54" s="20"/>
      <c r="C54" s="20"/>
      <c r="D54" s="20"/>
      <c r="E54" s="20"/>
      <c r="F54" s="20"/>
      <c r="G54" s="20"/>
    </row>
    <row r="55" spans="1:7" ht="51" x14ac:dyDescent="0.2">
      <c r="A55" s="62">
        <v>14</v>
      </c>
      <c r="B55" s="4"/>
      <c r="C55" s="21" t="s">
        <v>305</v>
      </c>
      <c r="D55" s="4"/>
      <c r="E55" s="4"/>
      <c r="F55" s="4"/>
      <c r="G55" s="4"/>
    </row>
    <row r="56" spans="1:7" x14ac:dyDescent="0.2">
      <c r="G56" s="1">
        <f>SUM(G2:G55)</f>
        <v>0</v>
      </c>
    </row>
  </sheetData>
  <mergeCells count="1">
    <mergeCell ref="B10:B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4"/>
  <sheetViews>
    <sheetView topLeftCell="A28" workbookViewId="0">
      <selection activeCell="G34" sqref="G34"/>
    </sheetView>
  </sheetViews>
  <sheetFormatPr defaultRowHeight="12.75" x14ac:dyDescent="0.2"/>
  <cols>
    <col min="1" max="1" width="4" style="1" customWidth="1"/>
    <col min="2" max="2" width="10.83203125" style="1" customWidth="1"/>
    <col min="3" max="3" width="48.6640625" style="1" customWidth="1"/>
    <col min="4" max="4" width="13.5" style="1" customWidth="1"/>
    <col min="5" max="5" width="6.1640625" style="1" customWidth="1"/>
    <col min="6" max="6" width="12" style="1" customWidth="1"/>
    <col min="7" max="7" width="15.83203125" style="1" customWidth="1"/>
    <col min="8" max="16384" width="9.33203125" style="1"/>
  </cols>
  <sheetData>
    <row r="1" spans="1:7" ht="25.5" x14ac:dyDescent="0.2">
      <c r="A1" s="21" t="s">
        <v>40</v>
      </c>
      <c r="B1" s="23" t="s">
        <v>23</v>
      </c>
      <c r="C1" s="50" t="s">
        <v>24</v>
      </c>
      <c r="D1" s="23" t="s">
        <v>85</v>
      </c>
      <c r="E1" s="23" t="s">
        <v>26</v>
      </c>
      <c r="F1" s="32" t="s">
        <v>27</v>
      </c>
      <c r="G1" s="32" t="s">
        <v>86</v>
      </c>
    </row>
    <row r="2" spans="1:7" x14ac:dyDescent="0.2">
      <c r="A2" s="20"/>
      <c r="B2" s="27" t="s">
        <v>29</v>
      </c>
      <c r="C2" s="46" t="s">
        <v>30</v>
      </c>
      <c r="D2" s="40">
        <v>2</v>
      </c>
      <c r="E2" s="27" t="s">
        <v>99</v>
      </c>
      <c r="F2" s="3">
        <v>0</v>
      </c>
      <c r="G2" s="61">
        <f>+D2*F2</f>
        <v>0</v>
      </c>
    </row>
    <row r="3" spans="1:7" x14ac:dyDescent="0.2">
      <c r="A3" s="20"/>
      <c r="B3" s="27" t="s">
        <v>29</v>
      </c>
      <c r="C3" s="46" t="s">
        <v>38</v>
      </c>
      <c r="D3" s="40">
        <v>2</v>
      </c>
      <c r="E3" s="27" t="s">
        <v>99</v>
      </c>
      <c r="F3" s="3">
        <v>0</v>
      </c>
      <c r="G3" s="61">
        <f>+D3*F3</f>
        <v>0</v>
      </c>
    </row>
    <row r="4" spans="1:7" x14ac:dyDescent="0.2">
      <c r="A4" s="20"/>
      <c r="B4" s="20"/>
      <c r="C4" s="20"/>
      <c r="D4" s="20"/>
      <c r="E4" s="20"/>
      <c r="F4" s="20"/>
      <c r="G4" s="20"/>
    </row>
    <row r="5" spans="1:7" x14ac:dyDescent="0.2">
      <c r="A5" s="62">
        <v>15</v>
      </c>
      <c r="B5" s="20"/>
      <c r="C5" s="21" t="s">
        <v>283</v>
      </c>
      <c r="D5" s="20"/>
      <c r="E5" s="20"/>
      <c r="F5" s="20"/>
      <c r="G5" s="20"/>
    </row>
    <row r="6" spans="1:7" x14ac:dyDescent="0.2">
      <c r="A6" s="20"/>
      <c r="B6" s="27" t="s">
        <v>29</v>
      </c>
      <c r="C6" s="46" t="s">
        <v>30</v>
      </c>
      <c r="D6" s="40">
        <v>2</v>
      </c>
      <c r="E6" s="27" t="s">
        <v>99</v>
      </c>
      <c r="F6" s="28">
        <v>0</v>
      </c>
      <c r="G6" s="61">
        <f t="shared" ref="G6:G7" si="0">+D6*F6</f>
        <v>0</v>
      </c>
    </row>
    <row r="7" spans="1:7" x14ac:dyDescent="0.2">
      <c r="A7" s="20"/>
      <c r="B7" s="27" t="s">
        <v>29</v>
      </c>
      <c r="C7" s="46" t="s">
        <v>38</v>
      </c>
      <c r="D7" s="40">
        <v>2</v>
      </c>
      <c r="E7" s="27" t="s">
        <v>99</v>
      </c>
      <c r="F7" s="28">
        <v>0</v>
      </c>
      <c r="G7" s="61">
        <f t="shared" si="0"/>
        <v>0</v>
      </c>
    </row>
    <row r="8" spans="1:7" x14ac:dyDescent="0.2">
      <c r="A8" s="20"/>
      <c r="B8" s="20"/>
      <c r="C8" s="20"/>
      <c r="D8" s="20"/>
      <c r="E8" s="20"/>
      <c r="F8" s="20"/>
      <c r="G8" s="20"/>
    </row>
    <row r="9" spans="1:7" ht="51" x14ac:dyDescent="0.2">
      <c r="A9" s="63">
        <v>16</v>
      </c>
      <c r="B9" s="21"/>
      <c r="C9" s="21" t="s">
        <v>284</v>
      </c>
      <c r="D9" s="21"/>
      <c r="E9" s="21"/>
      <c r="F9" s="21"/>
      <c r="G9" s="21"/>
    </row>
    <row r="10" spans="1:7" x14ac:dyDescent="0.2">
      <c r="A10" s="20"/>
      <c r="B10" s="27" t="s">
        <v>29</v>
      </c>
      <c r="C10" s="46" t="s">
        <v>102</v>
      </c>
      <c r="D10" s="40">
        <v>2</v>
      </c>
      <c r="E10" s="27" t="s">
        <v>90</v>
      </c>
      <c r="F10" s="28">
        <v>0</v>
      </c>
      <c r="G10" s="61">
        <f>+D10*F10</f>
        <v>0</v>
      </c>
    </row>
    <row r="11" spans="1:7" x14ac:dyDescent="0.2">
      <c r="A11" s="20"/>
      <c r="B11" s="20"/>
      <c r="C11" s="20"/>
      <c r="D11" s="20"/>
      <c r="E11" s="20"/>
      <c r="F11" s="20"/>
      <c r="G11" s="20"/>
    </row>
    <row r="12" spans="1:7" ht="114.75" x14ac:dyDescent="0.2">
      <c r="A12" s="63">
        <v>17</v>
      </c>
      <c r="B12" s="21"/>
      <c r="C12" s="21" t="s">
        <v>285</v>
      </c>
      <c r="D12" s="21"/>
      <c r="E12" s="21"/>
      <c r="F12" s="21"/>
      <c r="G12" s="21"/>
    </row>
    <row r="13" spans="1:7" x14ac:dyDescent="0.2">
      <c r="A13" s="20"/>
      <c r="B13" s="27" t="s">
        <v>29</v>
      </c>
      <c r="C13" s="20"/>
      <c r="D13" s="40">
        <v>50</v>
      </c>
      <c r="E13" s="27" t="s">
        <v>68</v>
      </c>
      <c r="F13" s="3">
        <v>0</v>
      </c>
      <c r="G13" s="61">
        <f>+D13*F13</f>
        <v>0</v>
      </c>
    </row>
    <row r="14" spans="1:7" x14ac:dyDescent="0.2">
      <c r="A14" s="20"/>
      <c r="B14" s="20"/>
      <c r="C14" s="20"/>
      <c r="D14" s="20"/>
      <c r="E14" s="20"/>
      <c r="F14" s="20"/>
      <c r="G14" s="20"/>
    </row>
    <row r="15" spans="1:7" ht="127.5" x14ac:dyDescent="0.2">
      <c r="A15" s="63">
        <v>18</v>
      </c>
      <c r="B15" s="21"/>
      <c r="C15" s="21" t="s">
        <v>286</v>
      </c>
      <c r="D15" s="21"/>
      <c r="E15" s="21"/>
      <c r="F15" s="21"/>
      <c r="G15" s="21"/>
    </row>
    <row r="16" spans="1:7" x14ac:dyDescent="0.2">
      <c r="A16" s="20"/>
      <c r="B16" s="27" t="s">
        <v>29</v>
      </c>
      <c r="C16" s="20"/>
      <c r="D16" s="40">
        <v>4</v>
      </c>
      <c r="E16" s="27" t="s">
        <v>78</v>
      </c>
      <c r="F16" s="28">
        <v>0</v>
      </c>
      <c r="G16" s="61">
        <f>+D16*F16</f>
        <v>0</v>
      </c>
    </row>
    <row r="17" spans="1:7" ht="51" x14ac:dyDescent="0.2">
      <c r="A17" s="63">
        <v>19</v>
      </c>
      <c r="B17" s="21"/>
      <c r="C17" s="21" t="s">
        <v>287</v>
      </c>
      <c r="D17" s="21"/>
      <c r="E17" s="21"/>
      <c r="F17" s="21"/>
      <c r="G17" s="21"/>
    </row>
    <row r="18" spans="1:7" x14ac:dyDescent="0.2">
      <c r="A18" s="20"/>
      <c r="B18" s="27" t="s">
        <v>29</v>
      </c>
      <c r="C18" s="2" t="s">
        <v>30</v>
      </c>
      <c r="D18" s="40">
        <v>2</v>
      </c>
      <c r="E18" s="27" t="s">
        <v>99</v>
      </c>
      <c r="F18" s="28">
        <v>0</v>
      </c>
      <c r="G18" s="61">
        <f t="shared" ref="G18:G19" si="1">+D18*F18</f>
        <v>0</v>
      </c>
    </row>
    <row r="19" spans="1:7" x14ac:dyDescent="0.2">
      <c r="A19" s="20"/>
      <c r="B19" s="27" t="s">
        <v>29</v>
      </c>
      <c r="C19" s="2" t="s">
        <v>38</v>
      </c>
      <c r="D19" s="40">
        <v>1</v>
      </c>
      <c r="E19" s="27" t="s">
        <v>99</v>
      </c>
      <c r="F19" s="28">
        <v>0</v>
      </c>
      <c r="G19" s="61">
        <f t="shared" si="1"/>
        <v>0</v>
      </c>
    </row>
    <row r="20" spans="1:7" x14ac:dyDescent="0.2">
      <c r="A20" s="20"/>
      <c r="B20" s="20"/>
      <c r="C20" s="20"/>
      <c r="D20" s="20"/>
      <c r="E20" s="20"/>
      <c r="F20" s="20"/>
      <c r="G20" s="20"/>
    </row>
    <row r="21" spans="1:7" ht="51" x14ac:dyDescent="0.2">
      <c r="A21" s="63">
        <v>20</v>
      </c>
      <c r="B21" s="21"/>
      <c r="C21" s="21" t="s">
        <v>288</v>
      </c>
      <c r="D21" s="21"/>
      <c r="E21" s="21"/>
      <c r="F21" s="21"/>
      <c r="G21" s="21"/>
    </row>
    <row r="22" spans="1:7" x14ac:dyDescent="0.2">
      <c r="A22" s="20"/>
      <c r="B22" s="27" t="s">
        <v>29</v>
      </c>
      <c r="C22" s="20"/>
      <c r="D22" s="40">
        <v>4</v>
      </c>
      <c r="E22" s="27" t="s">
        <v>78</v>
      </c>
      <c r="F22" s="28">
        <v>0</v>
      </c>
      <c r="G22" s="61">
        <f>+D22*F22</f>
        <v>0</v>
      </c>
    </row>
    <row r="23" spans="1:7" x14ac:dyDescent="0.2">
      <c r="A23" s="20"/>
      <c r="B23" s="20"/>
      <c r="C23" s="20"/>
      <c r="D23" s="20"/>
      <c r="E23" s="20"/>
      <c r="F23" s="20"/>
      <c r="G23" s="20"/>
    </row>
    <row r="24" spans="1:7" ht="38.25" x14ac:dyDescent="0.2">
      <c r="A24" s="62">
        <v>21</v>
      </c>
      <c r="B24" s="4"/>
      <c r="C24" s="21" t="s">
        <v>289</v>
      </c>
      <c r="D24" s="4"/>
      <c r="E24" s="4"/>
      <c r="F24" s="4"/>
      <c r="G24" s="4"/>
    </row>
    <row r="25" spans="1:7" x14ac:dyDescent="0.2">
      <c r="A25" s="20"/>
      <c r="B25" s="27" t="s">
        <v>29</v>
      </c>
      <c r="C25" s="20"/>
      <c r="D25" s="40">
        <v>4</v>
      </c>
      <c r="E25" s="27" t="s">
        <v>78</v>
      </c>
      <c r="F25" s="28">
        <v>0</v>
      </c>
      <c r="G25" s="61">
        <f>+D25*F25</f>
        <v>0</v>
      </c>
    </row>
    <row r="26" spans="1:7" x14ac:dyDescent="0.2">
      <c r="A26" s="20"/>
      <c r="B26" s="20"/>
      <c r="C26" s="20"/>
      <c r="D26" s="20"/>
      <c r="E26" s="20"/>
      <c r="F26" s="20"/>
      <c r="G26" s="20"/>
    </row>
    <row r="27" spans="1:7" ht="204" x14ac:dyDescent="0.2">
      <c r="A27" s="63">
        <v>22</v>
      </c>
      <c r="B27" s="21"/>
      <c r="C27" s="21" t="s">
        <v>290</v>
      </c>
      <c r="D27" s="21"/>
      <c r="E27" s="21"/>
      <c r="F27" s="21"/>
      <c r="G27" s="21"/>
    </row>
    <row r="28" spans="1:7" x14ac:dyDescent="0.2">
      <c r="A28" s="20"/>
      <c r="B28" s="27" t="s">
        <v>29</v>
      </c>
      <c r="C28" s="20"/>
      <c r="D28" s="40">
        <v>4</v>
      </c>
      <c r="E28" s="27" t="s">
        <v>78</v>
      </c>
      <c r="F28" s="28">
        <v>0</v>
      </c>
      <c r="G28" s="61">
        <f>+D28*F28</f>
        <v>0</v>
      </c>
    </row>
    <row r="29" spans="1:7" x14ac:dyDescent="0.2">
      <c r="A29" s="115" t="s">
        <v>103</v>
      </c>
      <c r="B29" s="115"/>
      <c r="C29" s="115"/>
      <c r="D29" s="34"/>
      <c r="E29" s="34"/>
      <c r="F29" s="126" t="s">
        <v>84</v>
      </c>
      <c r="G29" s="126"/>
    </row>
    <row r="30" spans="1:7" ht="25.5" x14ac:dyDescent="0.2">
      <c r="A30" s="21" t="s">
        <v>40</v>
      </c>
      <c r="B30" s="23" t="s">
        <v>23</v>
      </c>
      <c r="C30" s="50" t="s">
        <v>24</v>
      </c>
      <c r="D30" s="23" t="s">
        <v>85</v>
      </c>
      <c r="E30" s="23" t="s">
        <v>26</v>
      </c>
      <c r="F30" s="23" t="s">
        <v>27</v>
      </c>
      <c r="G30" s="32" t="s">
        <v>86</v>
      </c>
    </row>
    <row r="31" spans="1:7" ht="153" x14ac:dyDescent="0.2">
      <c r="A31" s="63">
        <v>23</v>
      </c>
      <c r="B31" s="21"/>
      <c r="C31" s="21" t="s">
        <v>291</v>
      </c>
      <c r="D31" s="21"/>
      <c r="E31" s="21"/>
      <c r="F31" s="21"/>
      <c r="G31" s="21"/>
    </row>
    <row r="32" spans="1:7" x14ac:dyDescent="0.2">
      <c r="A32" s="20"/>
      <c r="B32" s="27" t="s">
        <v>29</v>
      </c>
      <c r="C32" s="20"/>
      <c r="D32" s="40">
        <v>1</v>
      </c>
      <c r="E32" s="27" t="s">
        <v>78</v>
      </c>
      <c r="F32" s="64">
        <v>0</v>
      </c>
      <c r="G32" s="61">
        <f>+D32*F32</f>
        <v>0</v>
      </c>
    </row>
    <row r="33" spans="1:7" x14ac:dyDescent="0.2">
      <c r="A33" s="20"/>
      <c r="B33" s="27"/>
      <c r="C33" s="20"/>
      <c r="D33" s="98"/>
      <c r="E33" s="99"/>
      <c r="F33" s="101"/>
      <c r="G33" s="61">
        <f>SUM(G2:G32)</f>
        <v>0</v>
      </c>
    </row>
    <row r="34" spans="1:7" x14ac:dyDescent="0.2">
      <c r="A34" s="4"/>
      <c r="B34" s="4"/>
      <c r="C34" s="4"/>
      <c r="D34" s="121" t="s">
        <v>97</v>
      </c>
      <c r="E34" s="122"/>
      <c r="F34" s="123"/>
      <c r="G34" s="11">
        <f>+G33+'Table 13'!G56</f>
        <v>0</v>
      </c>
    </row>
  </sheetData>
  <mergeCells count="3">
    <mergeCell ref="A29:C29"/>
    <mergeCell ref="F29:G29"/>
    <mergeCell ref="D34:F3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1"/>
  <sheetViews>
    <sheetView topLeftCell="A10" workbookViewId="0">
      <selection activeCell="G21" sqref="G21"/>
    </sheetView>
  </sheetViews>
  <sheetFormatPr defaultRowHeight="12.75" x14ac:dyDescent="0.2"/>
  <cols>
    <col min="1" max="1" width="6.6640625" style="1" customWidth="1"/>
    <col min="2" max="2" width="9.83203125" style="1" customWidth="1"/>
    <col min="3" max="3" width="44.5" style="1" customWidth="1"/>
    <col min="4" max="4" width="10.6640625" style="1" customWidth="1"/>
    <col min="5" max="5" width="5.5" style="1" customWidth="1"/>
    <col min="6" max="6" width="9.5" style="1" customWidth="1"/>
    <col min="7" max="7" width="11.5" style="1" customWidth="1"/>
    <col min="8" max="8" width="24" style="1" customWidth="1"/>
    <col min="9" max="16384" width="9.33203125" style="1"/>
  </cols>
  <sheetData>
    <row r="1" spans="1:8" ht="37.5" customHeight="1" x14ac:dyDescent="0.2">
      <c r="A1" s="108" t="s">
        <v>423</v>
      </c>
      <c r="B1" s="108"/>
      <c r="C1" s="108"/>
      <c r="D1" s="108"/>
      <c r="E1" s="108"/>
      <c r="F1" s="108"/>
      <c r="G1" s="108"/>
      <c r="H1" s="87"/>
    </row>
    <row r="2" spans="1:8" ht="25.5" x14ac:dyDescent="0.2">
      <c r="A2" s="19" t="s">
        <v>40</v>
      </c>
      <c r="B2" s="23" t="s">
        <v>23</v>
      </c>
      <c r="C2" s="50" t="s">
        <v>24</v>
      </c>
      <c r="D2" s="23" t="s">
        <v>85</v>
      </c>
      <c r="E2" s="23" t="s">
        <v>26</v>
      </c>
      <c r="F2" s="37" t="s">
        <v>277</v>
      </c>
      <c r="G2" s="19" t="s">
        <v>41</v>
      </c>
    </row>
    <row r="3" spans="1:8" ht="63.75" x14ac:dyDescent="0.2">
      <c r="A3" s="59">
        <v>1</v>
      </c>
      <c r="B3" s="21"/>
      <c r="C3" s="21" t="s">
        <v>278</v>
      </c>
      <c r="D3" s="21"/>
      <c r="E3" s="21"/>
      <c r="F3" s="21"/>
      <c r="G3" s="21"/>
    </row>
    <row r="4" spans="1:8" x14ac:dyDescent="0.2">
      <c r="A4" s="20"/>
      <c r="B4" s="27" t="s">
        <v>29</v>
      </c>
      <c r="C4" s="46" t="s">
        <v>30</v>
      </c>
      <c r="D4" s="40">
        <v>28</v>
      </c>
      <c r="E4" s="27" t="s">
        <v>68</v>
      </c>
      <c r="F4" s="3">
        <v>0</v>
      </c>
      <c r="G4" s="28">
        <f>+D4*F4</f>
        <v>0</v>
      </c>
    </row>
    <row r="5" spans="1:8" x14ac:dyDescent="0.2">
      <c r="A5" s="20"/>
      <c r="B5" s="27" t="s">
        <v>29</v>
      </c>
      <c r="C5" s="46" t="s">
        <v>38</v>
      </c>
      <c r="D5" s="40">
        <v>42</v>
      </c>
      <c r="E5" s="27" t="s">
        <v>68</v>
      </c>
      <c r="F5" s="3">
        <v>0</v>
      </c>
      <c r="G5" s="28">
        <f>+D5*F5</f>
        <v>0</v>
      </c>
    </row>
    <row r="6" spans="1:8" ht="63.75" x14ac:dyDescent="0.2">
      <c r="A6" s="59">
        <v>2</v>
      </c>
      <c r="B6" s="21"/>
      <c r="C6" s="21" t="s">
        <v>279</v>
      </c>
      <c r="D6" s="21"/>
      <c r="E6" s="21"/>
      <c r="F6" s="21"/>
      <c r="G6" s="21"/>
    </row>
    <row r="7" spans="1:8" x14ac:dyDescent="0.2">
      <c r="A7" s="20"/>
      <c r="B7" s="27" t="s">
        <v>29</v>
      </c>
      <c r="C7" s="46" t="s">
        <v>30</v>
      </c>
      <c r="D7" s="40">
        <v>30</v>
      </c>
      <c r="E7" s="27" t="s">
        <v>68</v>
      </c>
      <c r="F7" s="3">
        <v>0</v>
      </c>
      <c r="G7" s="28">
        <f t="shared" ref="G7:G8" si="0">+D7*F7</f>
        <v>0</v>
      </c>
    </row>
    <row r="8" spans="1:8" x14ac:dyDescent="0.2">
      <c r="A8" s="20"/>
      <c r="B8" s="27" t="s">
        <v>29</v>
      </c>
      <c r="C8" s="46" t="s">
        <v>38</v>
      </c>
      <c r="D8" s="40">
        <v>45</v>
      </c>
      <c r="E8" s="27" t="s">
        <v>68</v>
      </c>
      <c r="F8" s="3">
        <v>0</v>
      </c>
      <c r="G8" s="28">
        <f t="shared" si="0"/>
        <v>0</v>
      </c>
    </row>
    <row r="9" spans="1:8" ht="63.75" x14ac:dyDescent="0.2">
      <c r="A9" s="59">
        <v>3</v>
      </c>
      <c r="B9" s="21"/>
      <c r="C9" s="21" t="s">
        <v>280</v>
      </c>
      <c r="D9" s="21"/>
      <c r="E9" s="21"/>
      <c r="F9" s="21"/>
      <c r="G9" s="21"/>
    </row>
    <row r="10" spans="1:8" x14ac:dyDescent="0.2">
      <c r="A10" s="20"/>
      <c r="B10" s="27" t="s">
        <v>29</v>
      </c>
      <c r="C10" s="46" t="s">
        <v>30</v>
      </c>
      <c r="D10" s="40">
        <v>40</v>
      </c>
      <c r="E10" s="27" t="s">
        <v>68</v>
      </c>
      <c r="F10" s="3">
        <v>0</v>
      </c>
      <c r="G10" s="28">
        <f t="shared" ref="G10:G11" si="1">+D10*F10</f>
        <v>0</v>
      </c>
    </row>
    <row r="11" spans="1:8" x14ac:dyDescent="0.2">
      <c r="A11" s="20"/>
      <c r="B11" s="27" t="s">
        <v>29</v>
      </c>
      <c r="C11" s="46" t="s">
        <v>38</v>
      </c>
      <c r="D11" s="40">
        <v>60</v>
      </c>
      <c r="E11" s="27" t="s">
        <v>68</v>
      </c>
      <c r="F11" s="3">
        <v>0</v>
      </c>
      <c r="G11" s="28">
        <f t="shared" si="1"/>
        <v>0</v>
      </c>
    </row>
    <row r="12" spans="1:8" x14ac:dyDescent="0.2">
      <c r="A12" s="20"/>
      <c r="B12" s="20"/>
      <c r="C12" s="20"/>
      <c r="D12" s="20"/>
      <c r="E12" s="20"/>
      <c r="F12" s="20"/>
      <c r="G12" s="20"/>
    </row>
    <row r="13" spans="1:8" ht="51" x14ac:dyDescent="0.2">
      <c r="A13" s="59">
        <v>4</v>
      </c>
      <c r="B13" s="4"/>
      <c r="C13" s="21" t="s">
        <v>281</v>
      </c>
      <c r="D13" s="4"/>
      <c r="E13" s="4"/>
      <c r="F13" s="4"/>
      <c r="G13" s="4"/>
    </row>
    <row r="14" spans="1:8" x14ac:dyDescent="0.2">
      <c r="A14" s="20"/>
      <c r="B14" s="27" t="s">
        <v>29</v>
      </c>
      <c r="C14" s="46" t="s">
        <v>30</v>
      </c>
      <c r="D14" s="40">
        <v>6</v>
      </c>
      <c r="E14" s="27" t="s">
        <v>99</v>
      </c>
      <c r="F14" s="3">
        <v>0</v>
      </c>
      <c r="G14" s="28">
        <f t="shared" ref="G14:G15" si="2">+D14*F14</f>
        <v>0</v>
      </c>
    </row>
    <row r="15" spans="1:8" x14ac:dyDescent="0.2">
      <c r="A15" s="20"/>
      <c r="B15" s="27" t="s">
        <v>29</v>
      </c>
      <c r="C15" s="46" t="s">
        <v>38</v>
      </c>
      <c r="D15" s="40">
        <v>9</v>
      </c>
      <c r="E15" s="27" t="s">
        <v>99</v>
      </c>
      <c r="F15" s="3">
        <v>0</v>
      </c>
      <c r="G15" s="28">
        <f t="shared" si="2"/>
        <v>0</v>
      </c>
    </row>
    <row r="16" spans="1:8" x14ac:dyDescent="0.2">
      <c r="A16" s="20"/>
      <c r="B16" s="20"/>
      <c r="C16" s="20"/>
      <c r="D16" s="20"/>
      <c r="E16" s="20"/>
      <c r="F16" s="20"/>
      <c r="G16" s="20"/>
    </row>
    <row r="17" spans="1:7" ht="51" x14ac:dyDescent="0.2">
      <c r="A17" s="59">
        <v>5</v>
      </c>
      <c r="B17" s="4"/>
      <c r="C17" s="21" t="s">
        <v>282</v>
      </c>
      <c r="D17" s="4"/>
      <c r="E17" s="4"/>
      <c r="F17" s="4"/>
      <c r="G17" s="4"/>
    </row>
    <row r="18" spans="1:7" x14ac:dyDescent="0.2">
      <c r="A18" s="20"/>
      <c r="B18" s="27" t="s">
        <v>29</v>
      </c>
      <c r="C18" s="46" t="s">
        <v>30</v>
      </c>
      <c r="D18" s="40">
        <v>4</v>
      </c>
      <c r="E18" s="27" t="s">
        <v>99</v>
      </c>
      <c r="F18" s="3">
        <v>0</v>
      </c>
      <c r="G18" s="28">
        <f t="shared" ref="G18:G19" si="3">+D18*F18</f>
        <v>0</v>
      </c>
    </row>
    <row r="19" spans="1:7" x14ac:dyDescent="0.2">
      <c r="A19" s="20"/>
      <c r="B19" s="27" t="s">
        <v>29</v>
      </c>
      <c r="C19" s="46" t="s">
        <v>38</v>
      </c>
      <c r="D19" s="40">
        <v>6</v>
      </c>
      <c r="E19" s="27" t="s">
        <v>99</v>
      </c>
      <c r="F19" s="3">
        <v>0</v>
      </c>
      <c r="G19" s="28">
        <f t="shared" si="3"/>
        <v>0</v>
      </c>
    </row>
    <row r="20" spans="1:7" x14ac:dyDescent="0.2">
      <c r="A20" s="127"/>
      <c r="B20" s="128"/>
      <c r="C20" s="129"/>
      <c r="D20" s="20"/>
      <c r="E20" s="20"/>
      <c r="F20" s="20"/>
      <c r="G20" s="20"/>
    </row>
    <row r="21" spans="1:7" x14ac:dyDescent="0.2">
      <c r="A21" s="4"/>
      <c r="B21" s="4"/>
      <c r="C21" s="4"/>
      <c r="D21" s="121" t="s">
        <v>97</v>
      </c>
      <c r="E21" s="122"/>
      <c r="F21" s="123"/>
      <c r="G21" s="60">
        <f>SUM(G3:G19)</f>
        <v>0</v>
      </c>
    </row>
  </sheetData>
  <mergeCells count="3">
    <mergeCell ref="A20:C20"/>
    <mergeCell ref="D21:F21"/>
    <mergeCell ref="A1:G1"/>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75"/>
  <sheetViews>
    <sheetView workbookViewId="0">
      <selection activeCell="A109" sqref="A109"/>
    </sheetView>
  </sheetViews>
  <sheetFormatPr defaultRowHeight="12.75" x14ac:dyDescent="0.2"/>
  <cols>
    <col min="1" max="1" width="4.83203125" style="1" customWidth="1"/>
    <col min="2" max="2" width="48" style="1" customWidth="1"/>
    <col min="3" max="3" width="8.5" style="1" customWidth="1"/>
    <col min="4" max="4" width="8.6640625" style="1" customWidth="1"/>
    <col min="5" max="6" width="8.5" style="1" customWidth="1"/>
    <col min="7" max="7" width="8.6640625" style="1" customWidth="1"/>
    <col min="8" max="8" width="5.33203125" style="1" customWidth="1"/>
    <col min="9" max="9" width="20.6640625" style="1" customWidth="1"/>
    <col min="10" max="16384" width="9.33203125" style="1"/>
  </cols>
  <sheetData>
    <row r="1" spans="1:10" ht="41.25" customHeight="1" x14ac:dyDescent="0.2">
      <c r="A1" s="108" t="s">
        <v>424</v>
      </c>
      <c r="B1" s="108"/>
      <c r="C1" s="108"/>
      <c r="D1" s="108"/>
      <c r="E1" s="108"/>
      <c r="F1" s="108"/>
      <c r="G1" s="108"/>
      <c r="H1" s="108"/>
      <c r="I1" s="87"/>
    </row>
    <row r="2" spans="1:10" x14ac:dyDescent="0.2">
      <c r="A2" s="146" t="s">
        <v>104</v>
      </c>
      <c r="B2" s="148" t="s">
        <v>105</v>
      </c>
      <c r="C2" s="148" t="s">
        <v>90</v>
      </c>
      <c r="D2" s="135" t="s">
        <v>106</v>
      </c>
      <c r="E2" s="150"/>
      <c r="F2" s="136"/>
      <c r="G2" s="151" t="s">
        <v>25</v>
      </c>
      <c r="H2" s="146" t="s">
        <v>26</v>
      </c>
    </row>
    <row r="3" spans="1:10" x14ac:dyDescent="0.2">
      <c r="A3" s="147"/>
      <c r="B3" s="149"/>
      <c r="C3" s="149"/>
      <c r="D3" s="23" t="s">
        <v>107</v>
      </c>
      <c r="E3" s="23" t="s">
        <v>101</v>
      </c>
      <c r="F3" s="23" t="s">
        <v>108</v>
      </c>
      <c r="G3" s="152"/>
      <c r="H3" s="147"/>
    </row>
    <row r="4" spans="1:10" ht="89.25" x14ac:dyDescent="0.2">
      <c r="A4" s="38">
        <v>1.01</v>
      </c>
      <c r="B4" s="21" t="s">
        <v>234</v>
      </c>
      <c r="C4" s="21"/>
      <c r="D4" s="21"/>
      <c r="E4" s="21"/>
      <c r="F4" s="21"/>
      <c r="G4" s="21"/>
      <c r="H4" s="21"/>
    </row>
    <row r="5" spans="1:10" x14ac:dyDescent="0.2">
      <c r="A5" s="20"/>
      <c r="B5" s="39" t="s">
        <v>109</v>
      </c>
      <c r="C5" s="40">
        <v>1</v>
      </c>
      <c r="D5" s="41">
        <v>2350</v>
      </c>
      <c r="E5" s="20"/>
      <c r="F5" s="20"/>
      <c r="G5" s="3">
        <v>2350</v>
      </c>
      <c r="H5" s="27" t="s">
        <v>31</v>
      </c>
    </row>
    <row r="6" spans="1:10" x14ac:dyDescent="0.2">
      <c r="A6" s="20"/>
      <c r="B6" s="32" t="s">
        <v>110</v>
      </c>
      <c r="C6" s="20"/>
      <c r="D6" s="20"/>
      <c r="E6" s="20"/>
      <c r="F6" s="20"/>
      <c r="G6" s="17">
        <f>SUM(G5)</f>
        <v>2350</v>
      </c>
      <c r="H6" s="23" t="s">
        <v>31</v>
      </c>
    </row>
    <row r="7" spans="1:10" ht="76.5" x14ac:dyDescent="0.2">
      <c r="A7" s="38">
        <v>1.02</v>
      </c>
      <c r="B7" s="21" t="s">
        <v>235</v>
      </c>
      <c r="C7" s="21"/>
      <c r="D7" s="21"/>
      <c r="E7" s="21"/>
      <c r="F7" s="21"/>
      <c r="G7" s="21"/>
      <c r="H7" s="21"/>
    </row>
    <row r="8" spans="1:10" x14ac:dyDescent="0.2">
      <c r="A8" s="20"/>
      <c r="B8" s="27" t="s">
        <v>111</v>
      </c>
      <c r="C8" s="26">
        <v>2</v>
      </c>
      <c r="D8" s="41">
        <v>9.25</v>
      </c>
      <c r="E8" s="26">
        <v>3.5</v>
      </c>
      <c r="F8" s="42">
        <v>3.5</v>
      </c>
      <c r="G8" s="3">
        <v>226.63</v>
      </c>
      <c r="H8" s="27" t="s">
        <v>112</v>
      </c>
      <c r="J8" s="85"/>
    </row>
    <row r="9" spans="1:10" x14ac:dyDescent="0.2">
      <c r="A9" s="20"/>
      <c r="B9" s="27" t="s">
        <v>113</v>
      </c>
      <c r="C9" s="26">
        <v>1</v>
      </c>
      <c r="D9" s="41">
        <v>9.25</v>
      </c>
      <c r="E9" s="26">
        <v>3.5</v>
      </c>
      <c r="F9" s="42">
        <v>3.5</v>
      </c>
      <c r="G9" s="3">
        <v>113.31</v>
      </c>
      <c r="H9" s="27" t="s">
        <v>112</v>
      </c>
    </row>
    <row r="10" spans="1:10" x14ac:dyDescent="0.2">
      <c r="A10" s="20"/>
      <c r="B10" s="27" t="s">
        <v>114</v>
      </c>
      <c r="C10" s="26">
        <v>2</v>
      </c>
      <c r="D10" s="41">
        <v>13.38</v>
      </c>
      <c r="E10" s="26">
        <v>3.5</v>
      </c>
      <c r="F10" s="42">
        <v>3.5</v>
      </c>
      <c r="G10" s="3">
        <v>327.69</v>
      </c>
      <c r="H10" s="27" t="s">
        <v>112</v>
      </c>
    </row>
    <row r="11" spans="1:10" x14ac:dyDescent="0.2">
      <c r="A11" s="20"/>
      <c r="B11" s="27" t="s">
        <v>114</v>
      </c>
      <c r="C11" s="26">
        <v>2</v>
      </c>
      <c r="D11" s="41">
        <v>12.75</v>
      </c>
      <c r="E11" s="26">
        <v>3.5</v>
      </c>
      <c r="F11" s="42">
        <v>3.5</v>
      </c>
      <c r="G11" s="3">
        <v>312.38</v>
      </c>
      <c r="H11" s="27" t="s">
        <v>112</v>
      </c>
    </row>
    <row r="12" spans="1:10" x14ac:dyDescent="0.2">
      <c r="A12" s="20"/>
      <c r="B12" s="27" t="s">
        <v>115</v>
      </c>
      <c r="C12" s="26">
        <v>6</v>
      </c>
      <c r="D12" s="41">
        <v>9.25</v>
      </c>
      <c r="E12" s="26">
        <v>3.5</v>
      </c>
      <c r="F12" s="42">
        <v>3.5</v>
      </c>
      <c r="G12" s="3">
        <v>679.88</v>
      </c>
      <c r="H12" s="27" t="s">
        <v>112</v>
      </c>
    </row>
    <row r="13" spans="1:10" x14ac:dyDescent="0.2">
      <c r="A13" s="20"/>
      <c r="B13" s="27" t="s">
        <v>115</v>
      </c>
      <c r="C13" s="26">
        <v>2</v>
      </c>
      <c r="D13" s="41">
        <v>7.38</v>
      </c>
      <c r="E13" s="26">
        <v>3.5</v>
      </c>
      <c r="F13" s="42">
        <v>3.5</v>
      </c>
      <c r="G13" s="3">
        <v>180.69</v>
      </c>
      <c r="H13" s="27" t="s">
        <v>112</v>
      </c>
    </row>
    <row r="14" spans="1:10" x14ac:dyDescent="0.2">
      <c r="A14" s="20"/>
      <c r="B14" s="27" t="s">
        <v>115</v>
      </c>
      <c r="C14" s="26">
        <v>2</v>
      </c>
      <c r="D14" s="41">
        <v>7.25</v>
      </c>
      <c r="E14" s="26">
        <v>3.5</v>
      </c>
      <c r="F14" s="42">
        <v>3.5</v>
      </c>
      <c r="G14" s="3">
        <v>177.63</v>
      </c>
      <c r="H14" s="27" t="s">
        <v>112</v>
      </c>
    </row>
    <row r="15" spans="1:10" x14ac:dyDescent="0.2">
      <c r="A15" s="20"/>
      <c r="B15" s="27" t="s">
        <v>115</v>
      </c>
      <c r="C15" s="26">
        <v>4</v>
      </c>
      <c r="D15" s="41">
        <v>7.88</v>
      </c>
      <c r="E15" s="26">
        <v>3.5</v>
      </c>
      <c r="F15" s="42">
        <v>3.5</v>
      </c>
      <c r="G15" s="3">
        <v>385.88</v>
      </c>
      <c r="H15" s="27" t="s">
        <v>112</v>
      </c>
    </row>
    <row r="16" spans="1:10" x14ac:dyDescent="0.2">
      <c r="A16" s="20"/>
      <c r="B16" s="27" t="s">
        <v>115</v>
      </c>
      <c r="C16" s="26">
        <v>2</v>
      </c>
      <c r="D16" s="41">
        <v>3</v>
      </c>
      <c r="E16" s="26">
        <v>3.5</v>
      </c>
      <c r="F16" s="42">
        <v>3.5</v>
      </c>
      <c r="G16" s="3">
        <v>73.5</v>
      </c>
      <c r="H16" s="27" t="s">
        <v>112</v>
      </c>
    </row>
    <row r="17" spans="1:8" x14ac:dyDescent="0.2">
      <c r="A17" s="20"/>
      <c r="B17" s="27" t="s">
        <v>115</v>
      </c>
      <c r="C17" s="26">
        <v>2</v>
      </c>
      <c r="D17" s="41">
        <v>9.8800000000000008</v>
      </c>
      <c r="E17" s="26">
        <v>3.5</v>
      </c>
      <c r="F17" s="42">
        <v>3.5</v>
      </c>
      <c r="G17" s="3">
        <v>241.94</v>
      </c>
      <c r="H17" s="27" t="s">
        <v>112</v>
      </c>
    </row>
    <row r="18" spans="1:8" x14ac:dyDescent="0.2">
      <c r="A18" s="20"/>
      <c r="B18" s="27" t="s">
        <v>115</v>
      </c>
      <c r="C18" s="26">
        <v>2</v>
      </c>
      <c r="D18" s="41">
        <v>5.16</v>
      </c>
      <c r="E18" s="26">
        <v>3.5</v>
      </c>
      <c r="F18" s="42">
        <v>3.5</v>
      </c>
      <c r="G18" s="3">
        <v>126.42</v>
      </c>
      <c r="H18" s="27" t="s">
        <v>112</v>
      </c>
    </row>
    <row r="19" spans="1:8" x14ac:dyDescent="0.2">
      <c r="A19" s="20"/>
      <c r="B19" s="27" t="s">
        <v>115</v>
      </c>
      <c r="C19" s="26">
        <v>3</v>
      </c>
      <c r="D19" s="41">
        <v>10.83</v>
      </c>
      <c r="E19" s="26">
        <v>3.5</v>
      </c>
      <c r="F19" s="42">
        <v>3.5</v>
      </c>
      <c r="G19" s="3">
        <v>398</v>
      </c>
      <c r="H19" s="27" t="s">
        <v>112</v>
      </c>
    </row>
    <row r="20" spans="1:8" x14ac:dyDescent="0.2">
      <c r="A20" s="20"/>
      <c r="B20" s="27" t="s">
        <v>115</v>
      </c>
      <c r="C20" s="26">
        <v>1</v>
      </c>
      <c r="D20" s="41">
        <v>7.63</v>
      </c>
      <c r="E20" s="26">
        <v>3.5</v>
      </c>
      <c r="F20" s="42">
        <v>3.5</v>
      </c>
      <c r="G20" s="3">
        <v>93.41</v>
      </c>
      <c r="H20" s="27" t="s">
        <v>112</v>
      </c>
    </row>
    <row r="21" spans="1:8" x14ac:dyDescent="0.2">
      <c r="A21" s="20"/>
      <c r="B21" s="27" t="s">
        <v>115</v>
      </c>
      <c r="C21" s="26">
        <v>2</v>
      </c>
      <c r="D21" s="41">
        <v>15.5</v>
      </c>
      <c r="E21" s="26">
        <v>3.5</v>
      </c>
      <c r="F21" s="42">
        <v>3.5</v>
      </c>
      <c r="G21" s="3">
        <v>379.75</v>
      </c>
      <c r="H21" s="27" t="s">
        <v>112</v>
      </c>
    </row>
    <row r="22" spans="1:8" x14ac:dyDescent="0.2">
      <c r="A22" s="20"/>
      <c r="B22" s="20"/>
      <c r="C22" s="26">
        <v>2</v>
      </c>
      <c r="D22" s="41">
        <v>20.5</v>
      </c>
      <c r="E22" s="26">
        <v>3.5</v>
      </c>
      <c r="F22" s="42">
        <v>3.5</v>
      </c>
      <c r="G22" s="3">
        <v>502.25</v>
      </c>
      <c r="H22" s="27" t="s">
        <v>112</v>
      </c>
    </row>
    <row r="23" spans="1:8" x14ac:dyDescent="0.2">
      <c r="A23" s="20"/>
      <c r="B23" s="20"/>
      <c r="C23" s="20"/>
      <c r="D23" s="20"/>
      <c r="E23" s="20"/>
      <c r="F23" s="20"/>
      <c r="G23" s="20"/>
      <c r="H23" s="20"/>
    </row>
    <row r="24" spans="1:8" x14ac:dyDescent="0.2">
      <c r="A24" s="20"/>
      <c r="B24" s="32" t="s">
        <v>110</v>
      </c>
      <c r="C24" s="20"/>
      <c r="D24" s="20"/>
      <c r="E24" s="20"/>
      <c r="F24" s="20"/>
      <c r="G24" s="17">
        <f>SUM(G8:G23)</f>
        <v>4219.3600000000006</v>
      </c>
      <c r="H24" s="23" t="s">
        <v>32</v>
      </c>
    </row>
    <row r="25" spans="1:8" ht="76.5" x14ac:dyDescent="0.2">
      <c r="A25" s="38">
        <v>1.03</v>
      </c>
      <c r="B25" s="21" t="s">
        <v>236</v>
      </c>
      <c r="C25" s="21"/>
      <c r="D25" s="21"/>
      <c r="E25" s="21"/>
      <c r="F25" s="21"/>
      <c r="G25" s="21"/>
      <c r="H25" s="21"/>
    </row>
    <row r="26" spans="1:8" x14ac:dyDescent="0.2">
      <c r="A26" s="20"/>
      <c r="B26" s="27" t="s">
        <v>116</v>
      </c>
      <c r="C26" s="40">
        <v>4</v>
      </c>
      <c r="D26" s="40">
        <v>12</v>
      </c>
      <c r="E26" s="40">
        <v>12</v>
      </c>
      <c r="F26" s="26">
        <v>2.5</v>
      </c>
      <c r="G26" s="3">
        <v>1440</v>
      </c>
      <c r="H26" s="27" t="s">
        <v>32</v>
      </c>
    </row>
    <row r="27" spans="1:8" x14ac:dyDescent="0.2">
      <c r="A27" s="20"/>
      <c r="B27" s="27" t="s">
        <v>117</v>
      </c>
      <c r="C27" s="40">
        <v>2</v>
      </c>
      <c r="D27" s="40">
        <v>12</v>
      </c>
      <c r="E27" s="26">
        <v>18.25</v>
      </c>
      <c r="F27" s="26">
        <v>2.5</v>
      </c>
      <c r="G27" s="3">
        <v>1095</v>
      </c>
      <c r="H27" s="27" t="s">
        <v>32</v>
      </c>
    </row>
    <row r="28" spans="1:8" x14ac:dyDescent="0.2">
      <c r="A28" s="20"/>
      <c r="B28" s="27" t="s">
        <v>118</v>
      </c>
      <c r="C28" s="40">
        <v>2</v>
      </c>
      <c r="D28" s="40">
        <v>14</v>
      </c>
      <c r="E28" s="40">
        <v>7</v>
      </c>
      <c r="F28" s="26">
        <v>2.5</v>
      </c>
      <c r="G28" s="3">
        <v>490</v>
      </c>
      <c r="H28" s="27" t="s">
        <v>32</v>
      </c>
    </row>
    <row r="29" spans="1:8" x14ac:dyDescent="0.2">
      <c r="A29" s="20"/>
      <c r="B29" s="27" t="s">
        <v>119</v>
      </c>
      <c r="C29" s="40">
        <v>2</v>
      </c>
      <c r="D29" s="40">
        <v>10</v>
      </c>
      <c r="E29" s="40">
        <v>8</v>
      </c>
      <c r="F29" s="26">
        <v>2.5</v>
      </c>
      <c r="G29" s="3">
        <v>400</v>
      </c>
      <c r="H29" s="27" t="s">
        <v>32</v>
      </c>
    </row>
    <row r="30" spans="1:8" x14ac:dyDescent="0.2">
      <c r="A30" s="20"/>
      <c r="B30" s="27" t="s">
        <v>120</v>
      </c>
      <c r="C30" s="40">
        <v>1</v>
      </c>
      <c r="D30" s="40">
        <v>14</v>
      </c>
      <c r="E30" s="42">
        <v>9.5</v>
      </c>
      <c r="F30" s="26">
        <v>2.5</v>
      </c>
      <c r="G30" s="3">
        <v>332.5</v>
      </c>
      <c r="H30" s="27" t="s">
        <v>32</v>
      </c>
    </row>
    <row r="31" spans="1:8" x14ac:dyDescent="0.2">
      <c r="A31" s="20"/>
      <c r="B31" s="27" t="s">
        <v>121</v>
      </c>
      <c r="C31" s="40">
        <v>1</v>
      </c>
      <c r="D31" s="41">
        <v>10.75</v>
      </c>
      <c r="E31" s="42">
        <v>9.5</v>
      </c>
      <c r="F31" s="26">
        <v>2.5</v>
      </c>
      <c r="G31" s="3">
        <v>255.31</v>
      </c>
      <c r="H31" s="27" t="s">
        <v>32</v>
      </c>
    </row>
    <row r="32" spans="1:8" x14ac:dyDescent="0.2">
      <c r="A32" s="20"/>
      <c r="B32" s="27" t="s">
        <v>121</v>
      </c>
      <c r="C32" s="40">
        <v>2</v>
      </c>
      <c r="D32" s="42">
        <v>8.5</v>
      </c>
      <c r="E32" s="42">
        <v>5.5</v>
      </c>
      <c r="F32" s="26">
        <v>2.5</v>
      </c>
      <c r="G32" s="3">
        <v>233.75</v>
      </c>
      <c r="H32" s="27" t="s">
        <v>32</v>
      </c>
    </row>
    <row r="33" spans="1:8" x14ac:dyDescent="0.2">
      <c r="A33" s="20"/>
      <c r="B33" s="20"/>
      <c r="C33" s="20"/>
      <c r="D33" s="20"/>
      <c r="E33" s="20"/>
      <c r="F33" s="20"/>
      <c r="G33" s="17">
        <f>SUM(G26:G32)</f>
        <v>4246.5599999999995</v>
      </c>
      <c r="H33" s="23" t="s">
        <v>32</v>
      </c>
    </row>
    <row r="34" spans="1:8" x14ac:dyDescent="0.2">
      <c r="A34" s="20"/>
      <c r="B34" s="43" t="s">
        <v>122</v>
      </c>
      <c r="C34" s="40">
        <v>1</v>
      </c>
      <c r="D34" s="41">
        <v>218</v>
      </c>
      <c r="E34" s="26">
        <v>2</v>
      </c>
      <c r="F34" s="26">
        <v>2.5</v>
      </c>
      <c r="G34" s="3">
        <v>436</v>
      </c>
      <c r="H34" s="27" t="s">
        <v>32</v>
      </c>
    </row>
    <row r="35" spans="1:8" x14ac:dyDescent="0.2">
      <c r="A35" s="20"/>
      <c r="B35" s="43" t="s">
        <v>123</v>
      </c>
      <c r="C35" s="40">
        <v>3</v>
      </c>
      <c r="D35" s="41">
        <v>10</v>
      </c>
      <c r="E35" s="26">
        <v>1.5</v>
      </c>
      <c r="F35" s="26">
        <v>2.5</v>
      </c>
      <c r="G35" s="3">
        <v>45</v>
      </c>
      <c r="H35" s="27" t="s">
        <v>32</v>
      </c>
    </row>
    <row r="36" spans="1:8" x14ac:dyDescent="0.2">
      <c r="A36" s="20"/>
      <c r="B36" s="27" t="s">
        <v>124</v>
      </c>
      <c r="C36" s="40">
        <v>2</v>
      </c>
      <c r="D36" s="41">
        <v>4</v>
      </c>
      <c r="E36" s="26">
        <v>8</v>
      </c>
      <c r="F36" s="26">
        <v>2.5</v>
      </c>
      <c r="G36" s="3">
        <v>64</v>
      </c>
      <c r="H36" s="27" t="s">
        <v>32</v>
      </c>
    </row>
    <row r="37" spans="1:8" x14ac:dyDescent="0.2">
      <c r="A37" s="20"/>
      <c r="B37" s="20"/>
      <c r="C37" s="20"/>
      <c r="D37" s="20"/>
      <c r="E37" s="20"/>
      <c r="F37" s="23" t="s">
        <v>100</v>
      </c>
      <c r="G37" s="17">
        <f>SUM(G33:G36)</f>
        <v>4791.5599999999995</v>
      </c>
      <c r="H37" s="23" t="s">
        <v>32</v>
      </c>
    </row>
    <row r="38" spans="1:8" x14ac:dyDescent="0.2">
      <c r="A38" s="20"/>
      <c r="B38" s="2" t="s">
        <v>125</v>
      </c>
      <c r="C38" s="20"/>
      <c r="D38" s="20"/>
      <c r="E38" s="20"/>
      <c r="F38" s="20"/>
      <c r="G38" s="20"/>
      <c r="H38" s="20"/>
    </row>
    <row r="39" spans="1:8" x14ac:dyDescent="0.2">
      <c r="A39" s="20"/>
      <c r="B39" s="2" t="s">
        <v>126</v>
      </c>
      <c r="C39" s="40">
        <v>1</v>
      </c>
      <c r="D39" s="41">
        <v>231.71</v>
      </c>
      <c r="E39" s="20"/>
      <c r="F39" s="20"/>
      <c r="G39" s="3">
        <v>231.71</v>
      </c>
      <c r="H39" s="27" t="s">
        <v>32</v>
      </c>
    </row>
    <row r="40" spans="1:8" x14ac:dyDescent="0.2">
      <c r="A40" s="20"/>
      <c r="B40" s="2" t="s">
        <v>127</v>
      </c>
      <c r="C40" s="40">
        <v>1</v>
      </c>
      <c r="D40" s="41">
        <v>2200</v>
      </c>
      <c r="E40" s="20"/>
      <c r="F40" s="20"/>
      <c r="G40" s="3">
        <v>2200</v>
      </c>
      <c r="H40" s="27" t="s">
        <v>32</v>
      </c>
    </row>
    <row r="41" spans="1:8" x14ac:dyDescent="0.2">
      <c r="A41" s="20"/>
      <c r="B41" s="20"/>
      <c r="C41" s="20"/>
      <c r="D41" s="20"/>
      <c r="E41" s="20"/>
      <c r="F41" s="23" t="s">
        <v>101</v>
      </c>
      <c r="G41" s="17">
        <f>SUM(G39:G40)</f>
        <v>2431.71</v>
      </c>
      <c r="H41" s="23" t="s">
        <v>32</v>
      </c>
    </row>
    <row r="42" spans="1:8" x14ac:dyDescent="0.2">
      <c r="A42" s="20"/>
      <c r="B42" s="32" t="s">
        <v>110</v>
      </c>
      <c r="C42" s="20"/>
      <c r="D42" s="20"/>
      <c r="E42" s="20"/>
      <c r="F42" s="20"/>
      <c r="G42" s="17">
        <f>+G37-G41</f>
        <v>2359.8499999999995</v>
      </c>
      <c r="H42" s="23" t="s">
        <v>32</v>
      </c>
    </row>
    <row r="43" spans="1:8" ht="51" x14ac:dyDescent="0.2">
      <c r="A43" s="38">
        <v>1.05</v>
      </c>
      <c r="B43" s="21" t="s">
        <v>237</v>
      </c>
      <c r="C43" s="4"/>
      <c r="D43" s="4"/>
      <c r="E43" s="4"/>
      <c r="F43" s="4"/>
      <c r="G43" s="4"/>
      <c r="H43" s="4"/>
    </row>
    <row r="44" spans="1:8" x14ac:dyDescent="0.2">
      <c r="A44" s="20"/>
      <c r="B44" s="20"/>
      <c r="C44" s="40">
        <v>1</v>
      </c>
      <c r="D44" s="41">
        <v>2180</v>
      </c>
      <c r="E44" s="27" t="s">
        <v>128</v>
      </c>
      <c r="F44" s="26">
        <v>2.5</v>
      </c>
      <c r="G44" s="3">
        <v>5450</v>
      </c>
      <c r="H44" s="27" t="s">
        <v>32</v>
      </c>
    </row>
    <row r="45" spans="1:8" x14ac:dyDescent="0.2">
      <c r="A45" s="20"/>
      <c r="B45" s="32" t="s">
        <v>110</v>
      </c>
      <c r="C45" s="20"/>
      <c r="D45" s="20"/>
      <c r="E45" s="20"/>
      <c r="F45" s="20"/>
      <c r="G45" s="17">
        <f>SUM(G44)</f>
        <v>5450</v>
      </c>
      <c r="H45" s="23" t="s">
        <v>32</v>
      </c>
    </row>
    <row r="46" spans="1:8" x14ac:dyDescent="0.2">
      <c r="A46" s="20"/>
      <c r="B46" s="20"/>
      <c r="C46" s="20"/>
      <c r="D46" s="20"/>
      <c r="E46" s="20"/>
      <c r="F46" s="20"/>
      <c r="G46" s="20"/>
      <c r="H46" s="20"/>
    </row>
    <row r="47" spans="1:8" ht="38.25" x14ac:dyDescent="0.2">
      <c r="A47" s="38">
        <v>1.06</v>
      </c>
      <c r="B47" s="21" t="s">
        <v>238</v>
      </c>
      <c r="C47" s="4"/>
      <c r="D47" s="4"/>
      <c r="E47" s="4"/>
      <c r="F47" s="4"/>
      <c r="G47" s="4"/>
      <c r="H47" s="4"/>
    </row>
    <row r="48" spans="1:8" x14ac:dyDescent="0.2">
      <c r="A48" s="20"/>
      <c r="B48" s="2" t="s">
        <v>129</v>
      </c>
      <c r="C48" s="40">
        <v>1</v>
      </c>
      <c r="D48" s="41">
        <v>2200</v>
      </c>
      <c r="E48" s="20"/>
      <c r="F48" s="20"/>
      <c r="G48" s="3">
        <v>2200</v>
      </c>
      <c r="H48" s="27" t="s">
        <v>31</v>
      </c>
    </row>
    <row r="49" spans="1:8" x14ac:dyDescent="0.2">
      <c r="A49" s="20"/>
      <c r="B49" s="2" t="s">
        <v>130</v>
      </c>
      <c r="C49" s="40">
        <v>2</v>
      </c>
      <c r="D49" s="41">
        <v>355</v>
      </c>
      <c r="E49" s="26">
        <v>3</v>
      </c>
      <c r="F49" s="20"/>
      <c r="G49" s="3">
        <v>2130</v>
      </c>
      <c r="H49" s="27" t="s">
        <v>31</v>
      </c>
    </row>
    <row r="50" spans="1:8" x14ac:dyDescent="0.2">
      <c r="A50" s="20"/>
      <c r="B50" s="2" t="s">
        <v>131</v>
      </c>
      <c r="C50" s="40">
        <v>1</v>
      </c>
      <c r="D50" s="41">
        <v>2200</v>
      </c>
      <c r="E50" s="20"/>
      <c r="F50" s="20"/>
      <c r="G50" s="3">
        <v>2200</v>
      </c>
      <c r="H50" s="27" t="s">
        <v>31</v>
      </c>
    </row>
    <row r="51" spans="1:8" x14ac:dyDescent="0.2">
      <c r="A51" s="20"/>
      <c r="B51" s="32" t="s">
        <v>110</v>
      </c>
      <c r="C51" s="20"/>
      <c r="D51" s="20"/>
      <c r="E51" s="20"/>
      <c r="F51" s="20"/>
      <c r="G51" s="17">
        <f>SUM(G48:G50)</f>
        <v>6530</v>
      </c>
      <c r="H51" s="23" t="s">
        <v>31</v>
      </c>
    </row>
    <row r="52" spans="1:8" ht="76.5" x14ac:dyDescent="0.2">
      <c r="A52" s="38">
        <v>4.01</v>
      </c>
      <c r="B52" s="21" t="s">
        <v>239</v>
      </c>
      <c r="C52" s="21"/>
      <c r="D52" s="21"/>
      <c r="E52" s="21"/>
      <c r="F52" s="21"/>
      <c r="G52" s="21"/>
      <c r="H52" s="21"/>
    </row>
    <row r="53" spans="1:8" x14ac:dyDescent="0.2">
      <c r="A53" s="20"/>
      <c r="B53" s="44" t="s">
        <v>132</v>
      </c>
      <c r="C53" s="20"/>
      <c r="D53" s="20"/>
      <c r="E53" s="20"/>
      <c r="F53" s="20"/>
      <c r="G53" s="20"/>
      <c r="H53" s="20"/>
    </row>
    <row r="54" spans="1:8" x14ac:dyDescent="0.2">
      <c r="A54" s="20"/>
      <c r="B54" s="27" t="s">
        <v>111</v>
      </c>
      <c r="C54" s="40">
        <v>2</v>
      </c>
      <c r="D54" s="41">
        <v>9.25</v>
      </c>
      <c r="E54" s="42">
        <v>3.5</v>
      </c>
      <c r="F54" s="26">
        <v>0.25</v>
      </c>
      <c r="G54" s="3">
        <v>16.190000000000001</v>
      </c>
      <c r="H54" s="27" t="s">
        <v>32</v>
      </c>
    </row>
    <row r="55" spans="1:8" x14ac:dyDescent="0.2">
      <c r="A55" s="20"/>
      <c r="B55" s="27" t="s">
        <v>113</v>
      </c>
      <c r="C55" s="40">
        <v>1</v>
      </c>
      <c r="D55" s="41">
        <v>9.25</v>
      </c>
      <c r="E55" s="42">
        <v>3.5</v>
      </c>
      <c r="F55" s="26">
        <v>0.25</v>
      </c>
      <c r="G55" s="3">
        <v>8.09</v>
      </c>
      <c r="H55" s="27" t="s">
        <v>32</v>
      </c>
    </row>
    <row r="56" spans="1:8" x14ac:dyDescent="0.2">
      <c r="A56" s="20"/>
      <c r="B56" s="27" t="s">
        <v>114</v>
      </c>
      <c r="C56" s="40">
        <v>2</v>
      </c>
      <c r="D56" s="45">
        <v>13.375</v>
      </c>
      <c r="E56" s="42">
        <v>3.5</v>
      </c>
      <c r="F56" s="26">
        <v>0.25</v>
      </c>
      <c r="G56" s="3">
        <v>23.41</v>
      </c>
      <c r="H56" s="27" t="s">
        <v>32</v>
      </c>
    </row>
    <row r="57" spans="1:8" x14ac:dyDescent="0.2">
      <c r="A57" s="20"/>
      <c r="B57" s="27" t="s">
        <v>114</v>
      </c>
      <c r="C57" s="40">
        <v>2</v>
      </c>
      <c r="D57" s="41">
        <v>12.75</v>
      </c>
      <c r="E57" s="42">
        <v>3.5</v>
      </c>
      <c r="F57" s="26">
        <v>0.25</v>
      </c>
      <c r="G57" s="3">
        <v>22.31</v>
      </c>
      <c r="H57" s="27" t="s">
        <v>32</v>
      </c>
    </row>
    <row r="58" spans="1:8" x14ac:dyDescent="0.2">
      <c r="A58" s="20"/>
      <c r="B58" s="27" t="s">
        <v>115</v>
      </c>
      <c r="C58" s="40">
        <v>6</v>
      </c>
      <c r="D58" s="41">
        <v>9.25</v>
      </c>
      <c r="E58" s="42">
        <v>3.5</v>
      </c>
      <c r="F58" s="26">
        <v>0.25</v>
      </c>
      <c r="G58" s="3">
        <v>48.56</v>
      </c>
      <c r="H58" s="27" t="s">
        <v>32</v>
      </c>
    </row>
    <row r="59" spans="1:8" x14ac:dyDescent="0.2">
      <c r="A59" s="20"/>
      <c r="B59" s="27" t="s">
        <v>115</v>
      </c>
      <c r="C59" s="40">
        <v>2</v>
      </c>
      <c r="D59" s="45">
        <v>7.375</v>
      </c>
      <c r="E59" s="42">
        <v>3.5</v>
      </c>
      <c r="F59" s="26">
        <v>0.25</v>
      </c>
      <c r="G59" s="3">
        <v>12.91</v>
      </c>
      <c r="H59" s="27" t="s">
        <v>32</v>
      </c>
    </row>
    <row r="60" spans="1:8" x14ac:dyDescent="0.2">
      <c r="A60" s="20"/>
      <c r="B60" s="27" t="s">
        <v>115</v>
      </c>
      <c r="C60" s="40">
        <v>2</v>
      </c>
      <c r="D60" s="41">
        <v>7.25</v>
      </c>
      <c r="E60" s="42">
        <v>3.5</v>
      </c>
      <c r="F60" s="26">
        <v>0.25</v>
      </c>
      <c r="G60" s="3">
        <v>12.69</v>
      </c>
      <c r="H60" s="27" t="s">
        <v>32</v>
      </c>
    </row>
    <row r="61" spans="1:8" x14ac:dyDescent="0.2">
      <c r="A61" s="20"/>
      <c r="B61" s="27" t="s">
        <v>115</v>
      </c>
      <c r="C61" s="40">
        <v>4</v>
      </c>
      <c r="D61" s="45">
        <v>7.875</v>
      </c>
      <c r="E61" s="42">
        <v>3.5</v>
      </c>
      <c r="F61" s="26">
        <v>0.25</v>
      </c>
      <c r="G61" s="3">
        <v>27.56</v>
      </c>
      <c r="H61" s="27" t="s">
        <v>32</v>
      </c>
    </row>
    <row r="62" spans="1:8" x14ac:dyDescent="0.2">
      <c r="A62" s="20"/>
      <c r="B62" s="27" t="s">
        <v>115</v>
      </c>
      <c r="C62" s="40">
        <v>2</v>
      </c>
      <c r="D62" s="40">
        <v>3</v>
      </c>
      <c r="E62" s="42">
        <v>3.5</v>
      </c>
      <c r="F62" s="26">
        <v>0.25</v>
      </c>
      <c r="G62" s="3">
        <v>5.25</v>
      </c>
      <c r="H62" s="27" t="s">
        <v>32</v>
      </c>
    </row>
    <row r="63" spans="1:8" x14ac:dyDescent="0.2">
      <c r="A63" s="20"/>
      <c r="B63" s="27" t="s">
        <v>115</v>
      </c>
      <c r="C63" s="26">
        <v>2</v>
      </c>
      <c r="D63" s="45">
        <v>9.875</v>
      </c>
      <c r="E63" s="42">
        <v>3.5</v>
      </c>
      <c r="F63" s="26">
        <v>0.25</v>
      </c>
      <c r="G63" s="3">
        <v>17.28</v>
      </c>
      <c r="H63" s="27" t="s">
        <v>32</v>
      </c>
    </row>
    <row r="64" spans="1:8" x14ac:dyDescent="0.2">
      <c r="A64" s="20"/>
      <c r="B64" s="27" t="s">
        <v>115</v>
      </c>
      <c r="C64" s="40">
        <v>2</v>
      </c>
      <c r="D64" s="41">
        <v>5.16</v>
      </c>
      <c r="E64" s="42">
        <v>3.5</v>
      </c>
      <c r="F64" s="26">
        <v>0.25</v>
      </c>
      <c r="G64" s="3">
        <v>9.0299999999999994</v>
      </c>
      <c r="H64" s="27" t="s">
        <v>32</v>
      </c>
    </row>
    <row r="65" spans="1:8" x14ac:dyDescent="0.2">
      <c r="A65" s="20"/>
      <c r="B65" s="27" t="s">
        <v>115</v>
      </c>
      <c r="C65" s="40">
        <v>3</v>
      </c>
      <c r="D65" s="41">
        <v>10.83</v>
      </c>
      <c r="E65" s="42">
        <v>3.5</v>
      </c>
      <c r="F65" s="26">
        <v>0.25</v>
      </c>
      <c r="G65" s="3">
        <v>28.43</v>
      </c>
      <c r="H65" s="27" t="s">
        <v>32</v>
      </c>
    </row>
    <row r="66" spans="1:8" x14ac:dyDescent="0.2">
      <c r="A66" s="20"/>
      <c r="B66" s="20"/>
      <c r="C66" s="20"/>
      <c r="D66" s="20"/>
      <c r="E66" s="20"/>
      <c r="F66" s="20"/>
      <c r="G66" s="20"/>
      <c r="H66" s="20"/>
    </row>
    <row r="67" spans="1:8" x14ac:dyDescent="0.2">
      <c r="A67" s="20"/>
      <c r="B67" s="32" t="s">
        <v>110</v>
      </c>
      <c r="C67" s="20"/>
      <c r="D67" s="20"/>
      <c r="E67" s="20"/>
      <c r="F67" s="20"/>
      <c r="G67" s="17">
        <f>SUM(G54:G66)</f>
        <v>231.71</v>
      </c>
      <c r="H67" s="23" t="s">
        <v>32</v>
      </c>
    </row>
    <row r="68" spans="1:8" ht="153" x14ac:dyDescent="0.2">
      <c r="A68" s="29">
        <v>3.01</v>
      </c>
      <c r="B68" s="21" t="s">
        <v>240</v>
      </c>
      <c r="C68" s="21"/>
      <c r="D68" s="21"/>
      <c r="E68" s="21"/>
      <c r="F68" s="21"/>
      <c r="G68" s="21"/>
      <c r="H68" s="21"/>
    </row>
    <row r="69" spans="1:8" x14ac:dyDescent="0.2">
      <c r="A69" s="23" t="s">
        <v>100</v>
      </c>
      <c r="B69" s="10" t="s">
        <v>133</v>
      </c>
      <c r="C69" s="20"/>
      <c r="D69" s="20"/>
      <c r="E69" s="20"/>
      <c r="F69" s="20"/>
      <c r="G69" s="20"/>
      <c r="H69" s="20"/>
    </row>
    <row r="70" spans="1:8" x14ac:dyDescent="0.2">
      <c r="A70" s="20"/>
      <c r="B70" s="10" t="s">
        <v>134</v>
      </c>
      <c r="C70" s="20"/>
      <c r="D70" s="20"/>
      <c r="E70" s="20"/>
      <c r="F70" s="20"/>
      <c r="G70" s="20"/>
      <c r="H70" s="20"/>
    </row>
    <row r="71" spans="1:8" x14ac:dyDescent="0.2">
      <c r="A71" s="20"/>
      <c r="B71" s="46" t="s">
        <v>135</v>
      </c>
      <c r="C71" s="42">
        <v>18.5</v>
      </c>
      <c r="D71" s="40">
        <v>9</v>
      </c>
      <c r="E71" s="47">
        <v>0.66700000000000004</v>
      </c>
      <c r="F71" s="47">
        <v>0.45400000000000001</v>
      </c>
      <c r="G71" s="3">
        <v>50.37</v>
      </c>
      <c r="H71" s="27" t="s">
        <v>136</v>
      </c>
    </row>
    <row r="72" spans="1:8" x14ac:dyDescent="0.2">
      <c r="A72" s="20"/>
      <c r="B72" s="10" t="s">
        <v>137</v>
      </c>
      <c r="C72" s="20"/>
      <c r="D72" s="20"/>
      <c r="E72" s="20"/>
      <c r="F72" s="20"/>
      <c r="G72" s="20"/>
      <c r="H72" s="20"/>
    </row>
    <row r="73" spans="1:8" x14ac:dyDescent="0.2">
      <c r="A73" s="20"/>
      <c r="B73" s="46" t="s">
        <v>135</v>
      </c>
      <c r="C73" s="26">
        <v>9.25</v>
      </c>
      <c r="D73" s="40">
        <v>9</v>
      </c>
      <c r="E73" s="47">
        <v>0.66700000000000004</v>
      </c>
      <c r="F73" s="47">
        <v>0.45400000000000001</v>
      </c>
      <c r="G73" s="3">
        <v>25.19</v>
      </c>
      <c r="H73" s="27" t="s">
        <v>136</v>
      </c>
    </row>
    <row r="74" spans="1:8" x14ac:dyDescent="0.2">
      <c r="A74" s="20"/>
      <c r="B74" s="10" t="s">
        <v>138</v>
      </c>
      <c r="C74" s="20"/>
      <c r="D74" s="20"/>
      <c r="E74" s="20"/>
      <c r="F74" s="20"/>
      <c r="G74" s="20"/>
      <c r="H74" s="20"/>
    </row>
    <row r="75" spans="1:8" x14ac:dyDescent="0.2">
      <c r="A75" s="20"/>
      <c r="B75" s="46" t="s">
        <v>135</v>
      </c>
      <c r="C75" s="26">
        <v>52.25</v>
      </c>
      <c r="D75" s="40">
        <v>8</v>
      </c>
      <c r="E75" s="47">
        <v>0.66700000000000004</v>
      </c>
      <c r="F75" s="47">
        <v>0.45400000000000001</v>
      </c>
      <c r="G75" s="3">
        <v>126.47</v>
      </c>
      <c r="H75" s="27" t="s">
        <v>136</v>
      </c>
    </row>
    <row r="76" spans="1:8" x14ac:dyDescent="0.2">
      <c r="A76" s="20"/>
      <c r="B76" s="10" t="s">
        <v>139</v>
      </c>
      <c r="C76" s="20"/>
      <c r="D76" s="20"/>
      <c r="E76" s="20"/>
      <c r="F76" s="20"/>
      <c r="G76" s="20"/>
      <c r="H76" s="20"/>
    </row>
    <row r="77" spans="1:8" x14ac:dyDescent="0.2">
      <c r="A77" s="20"/>
      <c r="B77" s="46" t="s">
        <v>135</v>
      </c>
      <c r="C77" s="47">
        <v>264.435</v>
      </c>
      <c r="D77" s="40">
        <v>8</v>
      </c>
      <c r="E77" s="47">
        <v>0.66700000000000004</v>
      </c>
      <c r="F77" s="47">
        <v>0.45400000000000001</v>
      </c>
      <c r="G77" s="3">
        <v>640.04</v>
      </c>
      <c r="H77" s="27" t="s">
        <v>136</v>
      </c>
    </row>
    <row r="78" spans="1:8" ht="25.5" x14ac:dyDescent="0.2">
      <c r="A78" s="20"/>
      <c r="B78" s="46" t="s">
        <v>140</v>
      </c>
      <c r="C78" s="40">
        <v>459</v>
      </c>
      <c r="D78" s="41">
        <v>9.25</v>
      </c>
      <c r="E78" s="47">
        <v>0.375</v>
      </c>
      <c r="F78" s="47">
        <v>0.45400000000000001</v>
      </c>
      <c r="G78" s="3">
        <v>722.59</v>
      </c>
      <c r="H78" s="27" t="s">
        <v>136</v>
      </c>
    </row>
    <row r="79" spans="1:8" ht="25.5" x14ac:dyDescent="0.2">
      <c r="A79" s="20"/>
      <c r="B79" s="20"/>
      <c r="C79" s="20"/>
      <c r="D79" s="20"/>
      <c r="E79" s="20"/>
      <c r="F79" s="23" t="s">
        <v>141</v>
      </c>
      <c r="G79" s="17">
        <f>SUM(G70:G78)</f>
        <v>1564.6599999999999</v>
      </c>
      <c r="H79" s="23" t="s">
        <v>136</v>
      </c>
    </row>
    <row r="80" spans="1:8" x14ac:dyDescent="0.2">
      <c r="A80" s="23" t="s">
        <v>100</v>
      </c>
      <c r="B80" s="32" t="s">
        <v>142</v>
      </c>
      <c r="C80" s="20"/>
      <c r="D80" s="20"/>
      <c r="E80" s="20"/>
      <c r="F80" s="20"/>
      <c r="G80" s="20"/>
      <c r="H80" s="20"/>
    </row>
    <row r="81" spans="1:8" x14ac:dyDescent="0.2">
      <c r="A81" s="20"/>
      <c r="B81" s="32" t="s">
        <v>143</v>
      </c>
      <c r="C81" s="40">
        <v>31</v>
      </c>
      <c r="D81" s="40">
        <v>6</v>
      </c>
      <c r="E81" s="47">
        <v>1.0429999999999999</v>
      </c>
      <c r="F81" s="47">
        <v>0.45400000000000001</v>
      </c>
      <c r="G81" s="3">
        <v>1099.97</v>
      </c>
      <c r="H81" s="27" t="s">
        <v>136</v>
      </c>
    </row>
    <row r="82" spans="1:8" x14ac:dyDescent="0.2">
      <c r="A82" s="20"/>
      <c r="B82" s="2" t="s">
        <v>144</v>
      </c>
      <c r="C82" s="40">
        <v>31</v>
      </c>
      <c r="D82" s="41">
        <v>3.25</v>
      </c>
      <c r="E82" s="47">
        <v>0.375</v>
      </c>
      <c r="F82" s="47">
        <v>0.45400000000000001</v>
      </c>
      <c r="G82" s="3">
        <v>479.85</v>
      </c>
      <c r="H82" s="27" t="s">
        <v>136</v>
      </c>
    </row>
    <row r="83" spans="1:8" ht="25.5" x14ac:dyDescent="0.2">
      <c r="A83" s="4"/>
      <c r="B83" s="4"/>
      <c r="C83" s="4"/>
      <c r="D83" s="4"/>
      <c r="E83" s="4"/>
      <c r="F83" s="19" t="s">
        <v>241</v>
      </c>
      <c r="G83" s="17">
        <f>SUM(G81:G82)</f>
        <v>1579.8200000000002</v>
      </c>
      <c r="H83" s="23" t="s">
        <v>136</v>
      </c>
    </row>
    <row r="84" spans="1:8" x14ac:dyDescent="0.2">
      <c r="A84" s="23" t="s">
        <v>101</v>
      </c>
      <c r="B84" s="10" t="s">
        <v>145</v>
      </c>
      <c r="C84" s="20"/>
      <c r="D84" s="20"/>
      <c r="E84" s="20"/>
      <c r="F84" s="20"/>
      <c r="G84" s="20"/>
      <c r="H84" s="20"/>
    </row>
    <row r="85" spans="1:8" x14ac:dyDescent="0.2">
      <c r="A85" s="20"/>
      <c r="B85" s="32" t="s">
        <v>143</v>
      </c>
      <c r="C85" s="9">
        <v>31</v>
      </c>
      <c r="D85" s="45">
        <v>6</v>
      </c>
      <c r="E85" s="47">
        <v>1.0429999999999999</v>
      </c>
      <c r="F85" s="47">
        <v>0.45400000000000001</v>
      </c>
      <c r="G85" s="3">
        <v>1231.96</v>
      </c>
      <c r="H85" s="27" t="s">
        <v>136</v>
      </c>
    </row>
    <row r="86" spans="1:8" x14ac:dyDescent="0.2">
      <c r="A86" s="20"/>
      <c r="B86" s="46" t="s">
        <v>144</v>
      </c>
      <c r="C86" s="9">
        <v>31</v>
      </c>
      <c r="D86" s="45">
        <v>3.25</v>
      </c>
      <c r="E86" s="47">
        <v>0.375</v>
      </c>
      <c r="F86" s="47">
        <v>0.45400000000000001</v>
      </c>
      <c r="G86" s="3">
        <v>479.85</v>
      </c>
      <c r="H86" s="27" t="s">
        <v>136</v>
      </c>
    </row>
    <row r="87" spans="1:8" ht="25.5" x14ac:dyDescent="0.2">
      <c r="A87" s="20"/>
      <c r="B87" s="20"/>
      <c r="C87" s="20"/>
      <c r="D87" s="20"/>
      <c r="E87" s="20"/>
      <c r="F87" s="23" t="s">
        <v>146</v>
      </c>
      <c r="G87" s="17">
        <f>SUM(G85:G86)</f>
        <v>1711.81</v>
      </c>
      <c r="H87" s="23" t="s">
        <v>136</v>
      </c>
    </row>
    <row r="88" spans="1:8" x14ac:dyDescent="0.2">
      <c r="A88" s="23" t="s">
        <v>147</v>
      </c>
      <c r="B88" s="10" t="s">
        <v>148</v>
      </c>
      <c r="C88" s="20"/>
      <c r="D88" s="20"/>
      <c r="E88" s="20"/>
      <c r="F88" s="20"/>
      <c r="G88" s="20"/>
      <c r="H88" s="20"/>
    </row>
    <row r="89" spans="1:8" x14ac:dyDescent="0.2">
      <c r="A89" s="20"/>
      <c r="B89" s="20"/>
      <c r="C89" s="40">
        <v>4</v>
      </c>
      <c r="D89" s="40">
        <v>173</v>
      </c>
      <c r="E89" s="47">
        <v>0.66700000000000004</v>
      </c>
      <c r="F89" s="47">
        <v>0.45400000000000001</v>
      </c>
      <c r="G89" s="3">
        <v>209.52</v>
      </c>
      <c r="H89" s="27" t="s">
        <v>136</v>
      </c>
    </row>
    <row r="90" spans="1:8" x14ac:dyDescent="0.2">
      <c r="A90" s="20"/>
      <c r="B90" s="46" t="s">
        <v>149</v>
      </c>
      <c r="C90" s="40">
        <v>173</v>
      </c>
      <c r="D90" s="41">
        <v>2.91</v>
      </c>
      <c r="E90" s="47">
        <v>0.375</v>
      </c>
      <c r="F90" s="47">
        <v>0.45400000000000001</v>
      </c>
      <c r="G90" s="3">
        <v>85.7</v>
      </c>
      <c r="H90" s="27" t="s">
        <v>136</v>
      </c>
    </row>
    <row r="91" spans="1:8" ht="25.5" x14ac:dyDescent="0.2">
      <c r="A91" s="20"/>
      <c r="B91" s="20"/>
      <c r="C91" s="20"/>
      <c r="D91" s="20"/>
      <c r="E91" s="20"/>
      <c r="F91" s="23" t="s">
        <v>150</v>
      </c>
      <c r="G91" s="17">
        <f>SUM(G89:G90)</f>
        <v>295.22000000000003</v>
      </c>
      <c r="H91" s="23" t="s">
        <v>136</v>
      </c>
    </row>
    <row r="92" spans="1:8" x14ac:dyDescent="0.2">
      <c r="A92" s="23" t="s">
        <v>151</v>
      </c>
      <c r="B92" s="10" t="s">
        <v>152</v>
      </c>
      <c r="C92" s="20"/>
      <c r="D92" s="20"/>
      <c r="E92" s="20"/>
      <c r="F92" s="20"/>
      <c r="G92" s="20"/>
      <c r="H92" s="20"/>
    </row>
    <row r="93" spans="1:8" x14ac:dyDescent="0.2">
      <c r="A93" s="20"/>
      <c r="B93" s="20"/>
      <c r="C93" s="40">
        <v>1</v>
      </c>
      <c r="D93" s="45">
        <v>165</v>
      </c>
      <c r="E93" s="47">
        <v>5</v>
      </c>
      <c r="F93" s="47">
        <v>0.45400000000000001</v>
      </c>
      <c r="G93" s="3">
        <v>374.22</v>
      </c>
      <c r="H93" s="27" t="s">
        <v>136</v>
      </c>
    </row>
    <row r="94" spans="1:8" x14ac:dyDescent="0.2">
      <c r="A94" s="20"/>
      <c r="B94" s="20"/>
      <c r="C94" s="20"/>
      <c r="D94" s="20"/>
      <c r="E94" s="130" t="s">
        <v>153</v>
      </c>
      <c r="F94" s="131"/>
      <c r="G94" s="17">
        <f>SUM(G93)</f>
        <v>374.22</v>
      </c>
      <c r="H94" s="23" t="s">
        <v>136</v>
      </c>
    </row>
    <row r="95" spans="1:8" x14ac:dyDescent="0.2">
      <c r="A95" s="23" t="s">
        <v>154</v>
      </c>
      <c r="B95" s="10" t="s">
        <v>155</v>
      </c>
      <c r="C95" s="20"/>
      <c r="D95" s="20"/>
      <c r="E95" s="20"/>
      <c r="F95" s="20"/>
      <c r="G95" s="20"/>
      <c r="H95" s="20"/>
    </row>
    <row r="96" spans="1:8" x14ac:dyDescent="0.2">
      <c r="A96" s="20"/>
      <c r="B96" s="20"/>
      <c r="C96" s="40">
        <v>1</v>
      </c>
      <c r="D96" s="41">
        <v>227.96</v>
      </c>
      <c r="E96" s="47">
        <v>5</v>
      </c>
      <c r="F96" s="47">
        <v>0.45400000000000001</v>
      </c>
      <c r="G96" s="3">
        <v>517.02</v>
      </c>
      <c r="H96" s="27" t="s">
        <v>136</v>
      </c>
    </row>
    <row r="97" spans="1:8" x14ac:dyDescent="0.2">
      <c r="A97" s="20"/>
      <c r="B97" s="20"/>
      <c r="C97" s="40">
        <v>1</v>
      </c>
      <c r="D97" s="41">
        <v>140</v>
      </c>
      <c r="E97" s="47">
        <v>5</v>
      </c>
      <c r="F97" s="47">
        <v>0.45400000000000001</v>
      </c>
      <c r="G97" s="3">
        <v>317.52</v>
      </c>
      <c r="H97" s="27" t="s">
        <v>136</v>
      </c>
    </row>
    <row r="98" spans="1:8" x14ac:dyDescent="0.2">
      <c r="A98" s="20"/>
      <c r="B98" s="20"/>
      <c r="C98" s="20"/>
      <c r="D98" s="20"/>
      <c r="E98" s="130" t="s">
        <v>156</v>
      </c>
      <c r="F98" s="131"/>
      <c r="G98" s="17">
        <f>SUM(G96:G97)</f>
        <v>834.54</v>
      </c>
      <c r="H98" s="23" t="s">
        <v>136</v>
      </c>
    </row>
    <row r="99" spans="1:8" x14ac:dyDescent="0.2">
      <c r="A99" s="23" t="s">
        <v>157</v>
      </c>
      <c r="B99" s="10" t="s">
        <v>158</v>
      </c>
      <c r="C99" s="20"/>
      <c r="D99" s="20"/>
      <c r="E99" s="20"/>
      <c r="F99" s="20"/>
      <c r="G99" s="20"/>
      <c r="H99" s="20"/>
    </row>
    <row r="100" spans="1:8" x14ac:dyDescent="0.2">
      <c r="A100" s="20"/>
      <c r="B100" s="2" t="s">
        <v>159</v>
      </c>
      <c r="C100" s="40">
        <v>1</v>
      </c>
      <c r="D100" s="41">
        <v>344.44</v>
      </c>
      <c r="E100" s="47">
        <v>0.66700000000000004</v>
      </c>
      <c r="F100" s="47">
        <v>0.45400000000000001</v>
      </c>
      <c r="G100" s="3">
        <v>416.84</v>
      </c>
      <c r="H100" s="27" t="s">
        <v>136</v>
      </c>
    </row>
    <row r="101" spans="1:8" x14ac:dyDescent="0.2">
      <c r="A101" s="20"/>
      <c r="B101" s="2" t="s">
        <v>160</v>
      </c>
      <c r="C101" s="40">
        <v>459</v>
      </c>
      <c r="D101" s="42">
        <v>3.5</v>
      </c>
      <c r="E101" s="47">
        <v>0.375</v>
      </c>
      <c r="F101" s="47">
        <v>0.45400000000000001</v>
      </c>
      <c r="G101" s="3">
        <v>273.41000000000003</v>
      </c>
      <c r="H101" s="27" t="s">
        <v>136</v>
      </c>
    </row>
    <row r="102" spans="1:8" x14ac:dyDescent="0.2">
      <c r="A102" s="20"/>
      <c r="B102" s="2" t="s">
        <v>161</v>
      </c>
      <c r="C102" s="40">
        <v>2</v>
      </c>
      <c r="D102" s="42">
        <v>5.5</v>
      </c>
      <c r="E102" s="47">
        <v>0.66700000000000004</v>
      </c>
      <c r="F102" s="47">
        <v>0.45400000000000001</v>
      </c>
      <c r="G102" s="3">
        <v>13.31</v>
      </c>
      <c r="H102" s="27" t="s">
        <v>136</v>
      </c>
    </row>
    <row r="103" spans="1:8" x14ac:dyDescent="0.2">
      <c r="A103" s="20"/>
      <c r="B103" s="2" t="s">
        <v>160</v>
      </c>
      <c r="C103" s="40">
        <v>7</v>
      </c>
      <c r="D103" s="41">
        <v>1.83</v>
      </c>
      <c r="E103" s="47">
        <v>0.375</v>
      </c>
      <c r="F103" s="47">
        <v>0.45400000000000001</v>
      </c>
      <c r="G103" s="3">
        <v>2.2799999999999998</v>
      </c>
      <c r="H103" s="27" t="s">
        <v>136</v>
      </c>
    </row>
    <row r="104" spans="1:8" x14ac:dyDescent="0.2">
      <c r="A104" s="20"/>
      <c r="B104" s="2" t="s">
        <v>162</v>
      </c>
      <c r="C104" s="40">
        <v>1</v>
      </c>
      <c r="D104" s="40">
        <v>25</v>
      </c>
      <c r="E104" s="47">
        <v>0.66700000000000004</v>
      </c>
      <c r="F104" s="47">
        <v>0.45400000000000001</v>
      </c>
      <c r="G104" s="3">
        <v>45.38</v>
      </c>
      <c r="H104" s="27" t="s">
        <v>136</v>
      </c>
    </row>
    <row r="105" spans="1:8" x14ac:dyDescent="0.2">
      <c r="A105" s="20"/>
      <c r="B105" s="2" t="s">
        <v>160</v>
      </c>
      <c r="C105" s="40">
        <v>33</v>
      </c>
      <c r="D105" s="42">
        <v>3.5</v>
      </c>
      <c r="E105" s="47">
        <v>0.375</v>
      </c>
      <c r="F105" s="47">
        <v>0.45400000000000001</v>
      </c>
      <c r="G105" s="3">
        <v>19.850000000000001</v>
      </c>
      <c r="H105" s="27" t="s">
        <v>136</v>
      </c>
    </row>
    <row r="106" spans="1:8" x14ac:dyDescent="0.2">
      <c r="A106" s="20"/>
      <c r="B106" s="2" t="s">
        <v>163</v>
      </c>
      <c r="C106" s="40">
        <v>2</v>
      </c>
      <c r="D106" s="41">
        <v>18.329999999999998</v>
      </c>
      <c r="E106" s="47">
        <v>0.66700000000000004</v>
      </c>
      <c r="F106" s="47">
        <v>0.45400000000000001</v>
      </c>
      <c r="G106" s="3">
        <v>77.64</v>
      </c>
      <c r="H106" s="27" t="s">
        <v>136</v>
      </c>
    </row>
    <row r="107" spans="1:8" x14ac:dyDescent="0.2">
      <c r="A107" s="20"/>
      <c r="B107" s="2" t="s">
        <v>160</v>
      </c>
      <c r="C107" s="40">
        <v>24</v>
      </c>
      <c r="D107" s="42">
        <v>3.5</v>
      </c>
      <c r="E107" s="47">
        <v>0.375</v>
      </c>
      <c r="F107" s="47">
        <v>0.45400000000000001</v>
      </c>
      <c r="G107" s="3">
        <v>14.55</v>
      </c>
      <c r="H107" s="27" t="s">
        <v>136</v>
      </c>
    </row>
    <row r="108" spans="1:8" x14ac:dyDescent="0.2">
      <c r="A108" s="20"/>
      <c r="B108" s="2" t="s">
        <v>164</v>
      </c>
      <c r="C108" s="40">
        <v>1</v>
      </c>
      <c r="D108" s="40">
        <v>18</v>
      </c>
      <c r="E108" s="47">
        <v>0.66700000000000004</v>
      </c>
      <c r="F108" s="47">
        <v>0.45400000000000001</v>
      </c>
      <c r="G108" s="3">
        <v>54.46</v>
      </c>
      <c r="H108" s="27" t="s">
        <v>136</v>
      </c>
    </row>
    <row r="109" spans="1:8" x14ac:dyDescent="0.2">
      <c r="A109" s="20"/>
      <c r="B109" s="20"/>
      <c r="C109" s="20"/>
      <c r="D109" s="20"/>
      <c r="E109" s="130" t="s">
        <v>165</v>
      </c>
      <c r="F109" s="131"/>
      <c r="G109" s="17">
        <v>917.72</v>
      </c>
      <c r="H109" s="23" t="s">
        <v>136</v>
      </c>
    </row>
    <row r="110" spans="1:8" x14ac:dyDescent="0.2">
      <c r="A110" s="23" t="s">
        <v>166</v>
      </c>
      <c r="B110" s="10" t="s">
        <v>167</v>
      </c>
      <c r="C110" s="20"/>
      <c r="D110" s="20"/>
      <c r="E110" s="20"/>
      <c r="F110" s="20"/>
      <c r="G110" s="20"/>
      <c r="H110" s="20"/>
    </row>
    <row r="111" spans="1:8" x14ac:dyDescent="0.2">
      <c r="A111" s="20"/>
      <c r="B111" s="2" t="s">
        <v>168</v>
      </c>
      <c r="C111" s="40">
        <v>1</v>
      </c>
      <c r="D111" s="41">
        <v>1122</v>
      </c>
      <c r="E111" s="47">
        <v>5.5</v>
      </c>
      <c r="F111" s="47">
        <v>0.45400000000000001</v>
      </c>
      <c r="G111" s="3">
        <v>2799.17</v>
      </c>
      <c r="H111" s="27" t="s">
        <v>136</v>
      </c>
    </row>
    <row r="112" spans="1:8" x14ac:dyDescent="0.2">
      <c r="A112" s="20"/>
      <c r="B112" s="20"/>
      <c r="C112" s="20"/>
      <c r="D112" s="20"/>
      <c r="E112" s="130" t="s">
        <v>169</v>
      </c>
      <c r="F112" s="131"/>
      <c r="G112" s="17">
        <v>2799.17</v>
      </c>
      <c r="H112" s="23" t="s">
        <v>136</v>
      </c>
    </row>
    <row r="113" spans="1:8" x14ac:dyDescent="0.2">
      <c r="A113" s="20"/>
      <c r="B113" s="20"/>
      <c r="C113" s="20"/>
      <c r="D113" s="20"/>
      <c r="E113" s="144" t="s">
        <v>170</v>
      </c>
      <c r="F113" s="145"/>
      <c r="G113" s="3">
        <f>+G112+G109+G98+G94+G91+G87+G83+G79</f>
        <v>10077.16</v>
      </c>
      <c r="H113" s="27" t="s">
        <v>136</v>
      </c>
    </row>
    <row r="114" spans="1:8" x14ac:dyDescent="0.2">
      <c r="A114" s="4"/>
      <c r="B114" s="4"/>
      <c r="C114" s="4"/>
      <c r="D114" s="4"/>
      <c r="E114" s="121" t="s">
        <v>171</v>
      </c>
      <c r="F114" s="123"/>
      <c r="G114" s="30">
        <f>+G113/1000</f>
        <v>10.077159999999999</v>
      </c>
      <c r="H114" s="27" t="s">
        <v>35</v>
      </c>
    </row>
    <row r="115" spans="1:8" x14ac:dyDescent="0.2">
      <c r="A115" s="20"/>
      <c r="B115" s="32" t="s">
        <v>110</v>
      </c>
      <c r="C115" s="20"/>
      <c r="D115" s="20"/>
      <c r="E115" s="127"/>
      <c r="F115" s="129"/>
      <c r="G115" s="48">
        <f>+G114</f>
        <v>10.077159999999999</v>
      </c>
      <c r="H115" s="23" t="s">
        <v>35</v>
      </c>
    </row>
    <row r="116" spans="1:8" ht="76.5" x14ac:dyDescent="0.2">
      <c r="A116" s="26">
        <v>3.03</v>
      </c>
      <c r="B116" s="21" t="s">
        <v>242</v>
      </c>
      <c r="C116" s="21"/>
      <c r="D116" s="21"/>
      <c r="E116" s="21"/>
      <c r="F116" s="21"/>
      <c r="G116" s="21"/>
      <c r="H116" s="21"/>
    </row>
    <row r="117" spans="1:8" x14ac:dyDescent="0.2">
      <c r="A117" s="20"/>
      <c r="B117" s="20"/>
      <c r="C117" s="141" t="s">
        <v>172</v>
      </c>
      <c r="D117" s="142"/>
      <c r="E117" s="142"/>
      <c r="F117" s="143"/>
      <c r="G117" s="3">
        <v>555.5</v>
      </c>
      <c r="H117" s="27" t="s">
        <v>31</v>
      </c>
    </row>
    <row r="118" spans="1:8" x14ac:dyDescent="0.2">
      <c r="A118" s="20"/>
      <c r="B118" s="32" t="s">
        <v>110</v>
      </c>
      <c r="C118" s="20"/>
      <c r="D118" s="20"/>
      <c r="E118" s="20"/>
      <c r="F118" s="20"/>
      <c r="G118" s="17">
        <f>SUM(G117)</f>
        <v>555.5</v>
      </c>
      <c r="H118" s="27" t="s">
        <v>31</v>
      </c>
    </row>
    <row r="119" spans="1:8" x14ac:dyDescent="0.2">
      <c r="A119" s="20"/>
      <c r="B119" s="20"/>
      <c r="C119" s="20"/>
      <c r="D119" s="20"/>
      <c r="E119" s="20"/>
      <c r="F119" s="20"/>
      <c r="G119" s="20"/>
      <c r="H119" s="20"/>
    </row>
    <row r="120" spans="1:8" ht="102" x14ac:dyDescent="0.2">
      <c r="A120" s="29">
        <v>3.04</v>
      </c>
      <c r="B120" s="21" t="s">
        <v>243</v>
      </c>
      <c r="C120" s="21"/>
      <c r="D120" s="21"/>
      <c r="E120" s="21"/>
      <c r="F120" s="21"/>
      <c r="G120" s="21"/>
      <c r="H120" s="21"/>
    </row>
    <row r="121" spans="1:8" x14ac:dyDescent="0.2">
      <c r="A121" s="20"/>
      <c r="B121" s="46" t="s">
        <v>173</v>
      </c>
      <c r="C121" s="20"/>
      <c r="D121" s="20"/>
      <c r="E121" s="20"/>
      <c r="F121" s="20"/>
      <c r="G121" s="20"/>
      <c r="H121" s="20"/>
    </row>
    <row r="122" spans="1:8" x14ac:dyDescent="0.2">
      <c r="A122" s="4"/>
      <c r="B122" s="2" t="s">
        <v>111</v>
      </c>
      <c r="C122" s="40">
        <v>2</v>
      </c>
      <c r="D122" s="26">
        <v>9.25</v>
      </c>
      <c r="E122" s="42">
        <v>3.5</v>
      </c>
      <c r="F122" s="26">
        <v>1.25</v>
      </c>
      <c r="G122" s="3">
        <v>80.94</v>
      </c>
      <c r="H122" s="27" t="s">
        <v>32</v>
      </c>
    </row>
    <row r="123" spans="1:8" x14ac:dyDescent="0.2">
      <c r="A123" s="20"/>
      <c r="B123" s="2" t="s">
        <v>113</v>
      </c>
      <c r="C123" s="40">
        <v>1</v>
      </c>
      <c r="D123" s="26">
        <v>9.25</v>
      </c>
      <c r="E123" s="42">
        <v>3.5</v>
      </c>
      <c r="F123" s="26">
        <v>1.25</v>
      </c>
      <c r="G123" s="3">
        <v>40.47</v>
      </c>
      <c r="H123" s="27" t="s">
        <v>32</v>
      </c>
    </row>
    <row r="124" spans="1:8" x14ac:dyDescent="0.2">
      <c r="A124" s="20"/>
      <c r="B124" s="2" t="s">
        <v>114</v>
      </c>
      <c r="C124" s="40">
        <v>2</v>
      </c>
      <c r="D124" s="47">
        <v>13.375</v>
      </c>
      <c r="E124" s="42">
        <v>3.5</v>
      </c>
      <c r="F124" s="26">
        <v>1.25</v>
      </c>
      <c r="G124" s="3">
        <v>117.03</v>
      </c>
      <c r="H124" s="27" t="s">
        <v>32</v>
      </c>
    </row>
    <row r="125" spans="1:8" x14ac:dyDescent="0.2">
      <c r="A125" s="20"/>
      <c r="B125" s="2" t="s">
        <v>114</v>
      </c>
      <c r="C125" s="40">
        <v>2</v>
      </c>
      <c r="D125" s="26">
        <v>12.75</v>
      </c>
      <c r="E125" s="42">
        <v>3.5</v>
      </c>
      <c r="F125" s="26">
        <v>1.25</v>
      </c>
      <c r="G125" s="3">
        <v>111.56</v>
      </c>
      <c r="H125" s="27" t="s">
        <v>32</v>
      </c>
    </row>
    <row r="126" spans="1:8" x14ac:dyDescent="0.2">
      <c r="A126" s="20"/>
      <c r="B126" s="2" t="s">
        <v>115</v>
      </c>
      <c r="C126" s="40">
        <v>6</v>
      </c>
      <c r="D126" s="26">
        <v>9.25</v>
      </c>
      <c r="E126" s="42">
        <v>3.5</v>
      </c>
      <c r="F126" s="26">
        <v>1.25</v>
      </c>
      <c r="G126" s="3">
        <v>242.81</v>
      </c>
      <c r="H126" s="27" t="s">
        <v>32</v>
      </c>
    </row>
    <row r="127" spans="1:8" x14ac:dyDescent="0.2">
      <c r="A127" s="20"/>
      <c r="B127" s="2" t="s">
        <v>115</v>
      </c>
      <c r="C127" s="40">
        <v>2</v>
      </c>
      <c r="D127" s="47">
        <v>7.375</v>
      </c>
      <c r="E127" s="42">
        <v>3.5</v>
      </c>
      <c r="F127" s="26">
        <v>1.25</v>
      </c>
      <c r="G127" s="3">
        <v>64.53</v>
      </c>
      <c r="H127" s="27" t="s">
        <v>32</v>
      </c>
    </row>
    <row r="128" spans="1:8" x14ac:dyDescent="0.2">
      <c r="A128" s="20"/>
      <c r="B128" s="2" t="s">
        <v>115</v>
      </c>
      <c r="C128" s="40">
        <v>2</v>
      </c>
      <c r="D128" s="26">
        <v>7.25</v>
      </c>
      <c r="E128" s="42">
        <v>3.5</v>
      </c>
      <c r="F128" s="26">
        <v>1.25</v>
      </c>
      <c r="G128" s="3">
        <v>63.44</v>
      </c>
      <c r="H128" s="27" t="s">
        <v>32</v>
      </c>
    </row>
    <row r="129" spans="1:8" x14ac:dyDescent="0.2">
      <c r="A129" s="20"/>
      <c r="B129" s="2" t="s">
        <v>115</v>
      </c>
      <c r="C129" s="40">
        <v>4</v>
      </c>
      <c r="D129" s="47">
        <v>7.875</v>
      </c>
      <c r="E129" s="42">
        <v>3.5</v>
      </c>
      <c r="F129" s="26">
        <v>1.25</v>
      </c>
      <c r="G129" s="3">
        <v>137.81</v>
      </c>
      <c r="H129" s="27" t="s">
        <v>32</v>
      </c>
    </row>
    <row r="130" spans="1:8" x14ac:dyDescent="0.2">
      <c r="A130" s="20"/>
      <c r="B130" s="2" t="s">
        <v>115</v>
      </c>
      <c r="C130" s="40">
        <v>2</v>
      </c>
      <c r="D130" s="40">
        <v>3</v>
      </c>
      <c r="E130" s="42">
        <v>3.5</v>
      </c>
      <c r="F130" s="26">
        <v>1.25</v>
      </c>
      <c r="G130" s="3">
        <v>26.25</v>
      </c>
      <c r="H130" s="27" t="s">
        <v>32</v>
      </c>
    </row>
    <row r="131" spans="1:8" x14ac:dyDescent="0.2">
      <c r="A131" s="20"/>
      <c r="B131" s="2" t="s">
        <v>115</v>
      </c>
      <c r="C131" s="40">
        <v>2</v>
      </c>
      <c r="D131" s="47">
        <v>9.875</v>
      </c>
      <c r="E131" s="42">
        <v>3.5</v>
      </c>
      <c r="F131" s="26">
        <v>1.25</v>
      </c>
      <c r="G131" s="3">
        <v>86.41</v>
      </c>
      <c r="H131" s="27" t="s">
        <v>32</v>
      </c>
    </row>
    <row r="132" spans="1:8" x14ac:dyDescent="0.2">
      <c r="A132" s="20"/>
      <c r="B132" s="2" t="s">
        <v>115</v>
      </c>
      <c r="C132" s="40">
        <v>2</v>
      </c>
      <c r="D132" s="26">
        <v>5.16</v>
      </c>
      <c r="E132" s="42">
        <v>3.5</v>
      </c>
      <c r="F132" s="26">
        <v>1.25</v>
      </c>
      <c r="G132" s="3">
        <v>45.15</v>
      </c>
      <c r="H132" s="27" t="s">
        <v>32</v>
      </c>
    </row>
    <row r="133" spans="1:8" x14ac:dyDescent="0.2">
      <c r="A133" s="20"/>
      <c r="B133" s="2" t="s">
        <v>115</v>
      </c>
      <c r="C133" s="40">
        <v>3</v>
      </c>
      <c r="D133" s="26">
        <v>10.83</v>
      </c>
      <c r="E133" s="42">
        <v>3.5</v>
      </c>
      <c r="F133" s="26">
        <v>1.25</v>
      </c>
      <c r="G133" s="3">
        <v>142.13999999999999</v>
      </c>
      <c r="H133" s="27" t="s">
        <v>32</v>
      </c>
    </row>
    <row r="134" spans="1:8" x14ac:dyDescent="0.2">
      <c r="A134" s="20"/>
      <c r="B134" s="20"/>
      <c r="C134" s="20"/>
      <c r="D134" s="20"/>
      <c r="E134" s="20"/>
      <c r="F134" s="20"/>
      <c r="G134" s="20"/>
      <c r="H134" s="20"/>
    </row>
    <row r="135" spans="1:8" x14ac:dyDescent="0.2">
      <c r="A135" s="20"/>
      <c r="B135" s="32" t="s">
        <v>110</v>
      </c>
      <c r="C135" s="20"/>
      <c r="D135" s="20"/>
      <c r="E135" s="20"/>
      <c r="F135" s="20"/>
      <c r="G135" s="17">
        <f>SUM(G122:G134)</f>
        <v>1158.54</v>
      </c>
      <c r="H135" s="23" t="s">
        <v>32</v>
      </c>
    </row>
    <row r="136" spans="1:8" ht="76.5" x14ac:dyDescent="0.2">
      <c r="A136" s="38">
        <v>3.05</v>
      </c>
      <c r="B136" s="21" t="s">
        <v>244</v>
      </c>
      <c r="C136" s="21"/>
      <c r="D136" s="21"/>
      <c r="E136" s="21"/>
      <c r="F136" s="21"/>
      <c r="G136" s="21"/>
      <c r="H136" s="21"/>
    </row>
    <row r="137" spans="1:8" x14ac:dyDescent="0.2">
      <c r="A137" s="4"/>
      <c r="B137" s="16" t="s">
        <v>174</v>
      </c>
      <c r="C137" s="4"/>
      <c r="D137" s="4"/>
      <c r="E137" s="4"/>
      <c r="F137" s="4"/>
      <c r="G137" s="4"/>
      <c r="H137" s="4"/>
    </row>
    <row r="138" spans="1:8" x14ac:dyDescent="0.2">
      <c r="A138" s="4"/>
      <c r="B138" s="27" t="s">
        <v>175</v>
      </c>
      <c r="C138" s="40">
        <v>4</v>
      </c>
      <c r="D138" s="40">
        <v>10</v>
      </c>
      <c r="E138" s="26">
        <v>2.25</v>
      </c>
      <c r="F138" s="26">
        <v>0.75</v>
      </c>
      <c r="G138" s="3">
        <v>67.5</v>
      </c>
      <c r="H138" s="27" t="s">
        <v>32</v>
      </c>
    </row>
    <row r="139" spans="1:8" x14ac:dyDescent="0.2">
      <c r="A139" s="4"/>
      <c r="B139" s="27" t="s">
        <v>175</v>
      </c>
      <c r="C139" s="40">
        <v>12</v>
      </c>
      <c r="D139" s="40">
        <v>12</v>
      </c>
      <c r="E139" s="26">
        <v>2.25</v>
      </c>
      <c r="F139" s="26">
        <v>0.75</v>
      </c>
      <c r="G139" s="3">
        <v>243</v>
      </c>
      <c r="H139" s="27" t="s">
        <v>32</v>
      </c>
    </row>
    <row r="140" spans="1:8" x14ac:dyDescent="0.2">
      <c r="A140" s="4"/>
      <c r="B140" s="27" t="s">
        <v>175</v>
      </c>
      <c r="C140" s="40">
        <v>4</v>
      </c>
      <c r="D140" s="40">
        <v>14</v>
      </c>
      <c r="E140" s="26">
        <v>2.25</v>
      </c>
      <c r="F140" s="26">
        <v>0.75</v>
      </c>
      <c r="G140" s="3">
        <v>94.5</v>
      </c>
      <c r="H140" s="27" t="s">
        <v>32</v>
      </c>
    </row>
    <row r="141" spans="1:8" x14ac:dyDescent="0.2">
      <c r="A141" s="4"/>
      <c r="B141" s="27" t="s">
        <v>175</v>
      </c>
      <c r="C141" s="40">
        <v>2</v>
      </c>
      <c r="D141" s="40">
        <v>9</v>
      </c>
      <c r="E141" s="26">
        <v>2.25</v>
      </c>
      <c r="F141" s="26">
        <v>0.75</v>
      </c>
      <c r="G141" s="3">
        <v>30.38</v>
      </c>
      <c r="H141" s="27" t="s">
        <v>32</v>
      </c>
    </row>
    <row r="142" spans="1:8" x14ac:dyDescent="0.2">
      <c r="A142" s="4"/>
      <c r="B142" s="27" t="s">
        <v>176</v>
      </c>
      <c r="C142" s="40">
        <v>4</v>
      </c>
      <c r="D142" s="40">
        <v>8</v>
      </c>
      <c r="E142" s="26">
        <v>2.25</v>
      </c>
      <c r="F142" s="26">
        <v>0.75</v>
      </c>
      <c r="G142" s="3">
        <v>54</v>
      </c>
      <c r="H142" s="27" t="s">
        <v>32</v>
      </c>
    </row>
    <row r="143" spans="1:8" x14ac:dyDescent="0.2">
      <c r="A143" s="4"/>
      <c r="B143" s="27" t="s">
        <v>176</v>
      </c>
      <c r="C143" s="40">
        <v>8</v>
      </c>
      <c r="D143" s="40">
        <v>12</v>
      </c>
      <c r="E143" s="26">
        <v>2.25</v>
      </c>
      <c r="F143" s="26">
        <v>0.75</v>
      </c>
      <c r="G143" s="3">
        <v>162</v>
      </c>
      <c r="H143" s="27" t="s">
        <v>32</v>
      </c>
    </row>
    <row r="144" spans="1:8" x14ac:dyDescent="0.2">
      <c r="A144" s="4"/>
      <c r="B144" s="27" t="s">
        <v>176</v>
      </c>
      <c r="C144" s="40">
        <v>4</v>
      </c>
      <c r="D144" s="40">
        <v>7</v>
      </c>
      <c r="E144" s="26">
        <v>2.25</v>
      </c>
      <c r="F144" s="26">
        <v>0.75</v>
      </c>
      <c r="G144" s="3">
        <v>47.25</v>
      </c>
      <c r="H144" s="27" t="s">
        <v>32</v>
      </c>
    </row>
    <row r="145" spans="1:8" x14ac:dyDescent="0.2">
      <c r="A145" s="4"/>
      <c r="B145" s="27" t="s">
        <v>176</v>
      </c>
      <c r="C145" s="40">
        <v>4</v>
      </c>
      <c r="D145" s="26">
        <v>18.25</v>
      </c>
      <c r="E145" s="26">
        <v>2.25</v>
      </c>
      <c r="F145" s="26">
        <v>0.75</v>
      </c>
      <c r="G145" s="3">
        <v>123.19</v>
      </c>
      <c r="H145" s="27" t="s">
        <v>32</v>
      </c>
    </row>
    <row r="146" spans="1:8" x14ac:dyDescent="0.2">
      <c r="A146" s="4"/>
      <c r="B146" s="27" t="s">
        <v>176</v>
      </c>
      <c r="C146" s="40">
        <v>2</v>
      </c>
      <c r="D146" s="26">
        <v>23.25</v>
      </c>
      <c r="E146" s="26">
        <v>2.25</v>
      </c>
      <c r="F146" s="26">
        <v>0.75</v>
      </c>
      <c r="G146" s="3">
        <v>78.47</v>
      </c>
      <c r="H146" s="27" t="s">
        <v>32</v>
      </c>
    </row>
    <row r="147" spans="1:8" x14ac:dyDescent="0.2">
      <c r="A147" s="20"/>
      <c r="B147" s="23" t="s">
        <v>177</v>
      </c>
      <c r="C147" s="20"/>
      <c r="D147" s="20"/>
      <c r="E147" s="20"/>
      <c r="F147" s="20"/>
      <c r="G147" s="20"/>
      <c r="H147" s="20"/>
    </row>
    <row r="148" spans="1:8" x14ac:dyDescent="0.2">
      <c r="A148" s="20"/>
      <c r="B148" s="27" t="s">
        <v>143</v>
      </c>
      <c r="C148" s="40">
        <v>31</v>
      </c>
      <c r="D148" s="26">
        <v>0.75</v>
      </c>
      <c r="E148" s="26">
        <v>0.75</v>
      </c>
      <c r="F148" s="26">
        <v>0.75</v>
      </c>
      <c r="G148" s="49">
        <v>13.08</v>
      </c>
      <c r="H148" s="27" t="s">
        <v>32</v>
      </c>
    </row>
    <row r="149" spans="1:8" x14ac:dyDescent="0.2">
      <c r="A149" s="20"/>
      <c r="B149" s="23" t="s">
        <v>178</v>
      </c>
      <c r="C149" s="20"/>
      <c r="D149" s="20"/>
      <c r="E149" s="20"/>
      <c r="F149" s="20"/>
      <c r="G149" s="20"/>
      <c r="H149" s="20"/>
    </row>
    <row r="150" spans="1:8" x14ac:dyDescent="0.2">
      <c r="A150" s="20"/>
      <c r="B150" s="20"/>
      <c r="C150" s="20"/>
      <c r="D150" s="20"/>
      <c r="E150" s="20"/>
      <c r="F150" s="20"/>
      <c r="G150" s="20"/>
      <c r="H150" s="20"/>
    </row>
    <row r="151" spans="1:8" x14ac:dyDescent="0.2">
      <c r="A151" s="20"/>
      <c r="B151" s="27" t="s">
        <v>175</v>
      </c>
      <c r="C151" s="40">
        <v>4</v>
      </c>
      <c r="D151" s="40">
        <v>10</v>
      </c>
      <c r="E151" s="26">
        <v>2.25</v>
      </c>
      <c r="F151" s="26">
        <v>0.75</v>
      </c>
      <c r="G151" s="3">
        <v>67.5</v>
      </c>
      <c r="H151" s="27" t="s">
        <v>32</v>
      </c>
    </row>
    <row r="152" spans="1:8" x14ac:dyDescent="0.2">
      <c r="A152" s="20"/>
      <c r="B152" s="27" t="s">
        <v>175</v>
      </c>
      <c r="C152" s="40">
        <v>12</v>
      </c>
      <c r="D152" s="40">
        <v>12</v>
      </c>
      <c r="E152" s="26">
        <v>2.25</v>
      </c>
      <c r="F152" s="26">
        <v>0.75</v>
      </c>
      <c r="G152" s="3">
        <v>243</v>
      </c>
      <c r="H152" s="27" t="s">
        <v>32</v>
      </c>
    </row>
    <row r="153" spans="1:8" x14ac:dyDescent="0.2">
      <c r="A153" s="20"/>
      <c r="B153" s="27" t="s">
        <v>175</v>
      </c>
      <c r="C153" s="40">
        <v>4</v>
      </c>
      <c r="D153" s="40">
        <v>14</v>
      </c>
      <c r="E153" s="26">
        <v>2.25</v>
      </c>
      <c r="F153" s="26">
        <v>0.75</v>
      </c>
      <c r="G153" s="3">
        <v>94.5</v>
      </c>
      <c r="H153" s="27" t="s">
        <v>32</v>
      </c>
    </row>
    <row r="154" spans="1:8" x14ac:dyDescent="0.2">
      <c r="A154" s="20"/>
      <c r="B154" s="27" t="s">
        <v>175</v>
      </c>
      <c r="C154" s="40">
        <v>2</v>
      </c>
      <c r="D154" s="40">
        <v>9</v>
      </c>
      <c r="E154" s="26">
        <v>2.25</v>
      </c>
      <c r="F154" s="26">
        <v>0.75</v>
      </c>
      <c r="G154" s="3">
        <v>30.38</v>
      </c>
      <c r="H154" s="27" t="s">
        <v>32</v>
      </c>
    </row>
    <row r="155" spans="1:8" x14ac:dyDescent="0.2">
      <c r="A155" s="20"/>
      <c r="B155" s="27" t="s">
        <v>176</v>
      </c>
      <c r="C155" s="40">
        <v>4</v>
      </c>
      <c r="D155" s="40">
        <v>8</v>
      </c>
      <c r="E155" s="26">
        <v>2.25</v>
      </c>
      <c r="F155" s="26">
        <v>0.75</v>
      </c>
      <c r="G155" s="3">
        <v>54</v>
      </c>
      <c r="H155" s="27" t="s">
        <v>32</v>
      </c>
    </row>
    <row r="156" spans="1:8" x14ac:dyDescent="0.2">
      <c r="A156" s="20"/>
      <c r="B156" s="27" t="s">
        <v>176</v>
      </c>
      <c r="C156" s="40">
        <v>8</v>
      </c>
      <c r="D156" s="40">
        <v>12</v>
      </c>
      <c r="E156" s="26">
        <v>2.25</v>
      </c>
      <c r="F156" s="26">
        <v>0.75</v>
      </c>
      <c r="G156" s="3">
        <v>162</v>
      </c>
      <c r="H156" s="27" t="s">
        <v>32</v>
      </c>
    </row>
    <row r="157" spans="1:8" x14ac:dyDescent="0.2">
      <c r="A157" s="20"/>
      <c r="B157" s="27" t="s">
        <v>176</v>
      </c>
      <c r="C157" s="40">
        <v>4</v>
      </c>
      <c r="D157" s="40">
        <v>7</v>
      </c>
      <c r="E157" s="26">
        <v>2.25</v>
      </c>
      <c r="F157" s="26">
        <v>0.75</v>
      </c>
      <c r="G157" s="3">
        <v>47.25</v>
      </c>
      <c r="H157" s="27" t="s">
        <v>32</v>
      </c>
    </row>
    <row r="158" spans="1:8" x14ac:dyDescent="0.2">
      <c r="A158" s="20"/>
      <c r="B158" s="27" t="s">
        <v>176</v>
      </c>
      <c r="C158" s="40">
        <v>4</v>
      </c>
      <c r="D158" s="26">
        <v>18.25</v>
      </c>
      <c r="E158" s="26">
        <v>2.25</v>
      </c>
      <c r="F158" s="26">
        <v>0.75</v>
      </c>
      <c r="G158" s="3">
        <v>123.19</v>
      </c>
      <c r="H158" s="20"/>
    </row>
    <row r="159" spans="1:8" x14ac:dyDescent="0.2">
      <c r="A159" s="20"/>
      <c r="B159" s="27" t="s">
        <v>176</v>
      </c>
      <c r="C159" s="40">
        <v>2</v>
      </c>
      <c r="D159" s="26">
        <v>23.25</v>
      </c>
      <c r="E159" s="26">
        <v>2.25</v>
      </c>
      <c r="F159" s="26">
        <v>0.75</v>
      </c>
      <c r="G159" s="3">
        <v>78.47</v>
      </c>
      <c r="H159" s="27" t="s">
        <v>32</v>
      </c>
    </row>
    <row r="160" spans="1:8" x14ac:dyDescent="0.2">
      <c r="A160" s="20"/>
      <c r="B160" s="27" t="s">
        <v>177</v>
      </c>
      <c r="C160" s="20"/>
      <c r="D160" s="20"/>
      <c r="E160" s="20"/>
      <c r="F160" s="20"/>
      <c r="G160" s="20"/>
      <c r="H160" s="20"/>
    </row>
    <row r="161" spans="1:8" x14ac:dyDescent="0.2">
      <c r="A161" s="20"/>
      <c r="B161" s="27" t="s">
        <v>143</v>
      </c>
      <c r="C161" s="40">
        <v>31</v>
      </c>
      <c r="D161" s="26">
        <v>0.75</v>
      </c>
      <c r="E161" s="26">
        <v>0.75</v>
      </c>
      <c r="F161" s="26">
        <v>0.75</v>
      </c>
      <c r="G161" s="49">
        <v>13.08</v>
      </c>
      <c r="H161" s="27" t="s">
        <v>32</v>
      </c>
    </row>
    <row r="162" spans="1:8" x14ac:dyDescent="0.2">
      <c r="A162" s="20"/>
      <c r="B162" s="23" t="s">
        <v>179</v>
      </c>
      <c r="C162" s="20"/>
      <c r="D162" s="20"/>
      <c r="E162" s="20"/>
      <c r="F162" s="20"/>
      <c r="G162" s="20"/>
      <c r="H162" s="20"/>
    </row>
    <row r="163" spans="1:8" x14ac:dyDescent="0.2">
      <c r="A163" s="20"/>
      <c r="B163" s="27" t="s">
        <v>175</v>
      </c>
      <c r="C163" s="40">
        <v>4</v>
      </c>
      <c r="D163" s="40">
        <v>10</v>
      </c>
      <c r="E163" s="47">
        <v>1.125</v>
      </c>
      <c r="F163" s="26">
        <v>0.75</v>
      </c>
      <c r="G163" s="3">
        <v>33.75</v>
      </c>
      <c r="H163" s="27" t="s">
        <v>32</v>
      </c>
    </row>
    <row r="164" spans="1:8" x14ac:dyDescent="0.2">
      <c r="A164" s="20"/>
      <c r="B164" s="27" t="s">
        <v>175</v>
      </c>
      <c r="C164" s="40">
        <v>12</v>
      </c>
      <c r="D164" s="40">
        <v>12</v>
      </c>
      <c r="E164" s="47">
        <v>1.125</v>
      </c>
      <c r="F164" s="26">
        <v>0.75</v>
      </c>
      <c r="G164" s="3">
        <v>121.5</v>
      </c>
      <c r="H164" s="27" t="s">
        <v>32</v>
      </c>
    </row>
    <row r="165" spans="1:8" x14ac:dyDescent="0.2">
      <c r="A165" s="20"/>
      <c r="B165" s="27" t="s">
        <v>175</v>
      </c>
      <c r="C165" s="40">
        <v>4</v>
      </c>
      <c r="D165" s="40">
        <v>14</v>
      </c>
      <c r="E165" s="47">
        <v>1.125</v>
      </c>
      <c r="F165" s="26">
        <v>0.75</v>
      </c>
      <c r="G165" s="3">
        <v>47.25</v>
      </c>
      <c r="H165" s="27" t="s">
        <v>32</v>
      </c>
    </row>
    <row r="166" spans="1:8" x14ac:dyDescent="0.2">
      <c r="A166" s="20"/>
      <c r="B166" s="27" t="s">
        <v>175</v>
      </c>
      <c r="C166" s="40">
        <v>2</v>
      </c>
      <c r="D166" s="40">
        <v>9</v>
      </c>
      <c r="E166" s="47">
        <v>1.125</v>
      </c>
      <c r="F166" s="26">
        <v>0.75</v>
      </c>
      <c r="G166" s="3">
        <v>15.19</v>
      </c>
      <c r="H166" s="27" t="s">
        <v>32</v>
      </c>
    </row>
    <row r="167" spans="1:8" x14ac:dyDescent="0.2">
      <c r="A167" s="20"/>
      <c r="B167" s="27" t="s">
        <v>176</v>
      </c>
      <c r="C167" s="40">
        <v>4</v>
      </c>
      <c r="D167" s="40">
        <v>8</v>
      </c>
      <c r="E167" s="47">
        <v>1.125</v>
      </c>
      <c r="F167" s="26">
        <v>0.75</v>
      </c>
      <c r="G167" s="3">
        <v>27</v>
      </c>
      <c r="H167" s="27" t="s">
        <v>32</v>
      </c>
    </row>
    <row r="168" spans="1:8" x14ac:dyDescent="0.2">
      <c r="A168" s="20"/>
      <c r="B168" s="27" t="s">
        <v>176</v>
      </c>
      <c r="C168" s="40">
        <v>8</v>
      </c>
      <c r="D168" s="40">
        <v>12</v>
      </c>
      <c r="E168" s="47">
        <v>1.125</v>
      </c>
      <c r="F168" s="26">
        <v>0.75</v>
      </c>
      <c r="G168" s="3">
        <v>81</v>
      </c>
      <c r="H168" s="27" t="s">
        <v>32</v>
      </c>
    </row>
    <row r="169" spans="1:8" x14ac:dyDescent="0.2">
      <c r="A169" s="20"/>
      <c r="B169" s="27" t="s">
        <v>176</v>
      </c>
      <c r="C169" s="40">
        <v>4</v>
      </c>
      <c r="D169" s="40">
        <v>7</v>
      </c>
      <c r="E169" s="47">
        <v>1.125</v>
      </c>
      <c r="F169" s="26">
        <v>0.75</v>
      </c>
      <c r="G169" s="3">
        <v>23.63</v>
      </c>
      <c r="H169" s="27" t="s">
        <v>32</v>
      </c>
    </row>
    <row r="170" spans="1:8" x14ac:dyDescent="0.2">
      <c r="A170" s="20"/>
      <c r="B170" s="27" t="s">
        <v>176</v>
      </c>
      <c r="C170" s="40">
        <v>4</v>
      </c>
      <c r="D170" s="26">
        <v>18.25</v>
      </c>
      <c r="E170" s="47">
        <v>1.125</v>
      </c>
      <c r="F170" s="26">
        <v>0.75</v>
      </c>
      <c r="G170" s="3">
        <v>61.59</v>
      </c>
      <c r="H170" s="27" t="s">
        <v>32</v>
      </c>
    </row>
    <row r="171" spans="1:8" x14ac:dyDescent="0.2">
      <c r="A171" s="20"/>
      <c r="B171" s="27" t="s">
        <v>176</v>
      </c>
      <c r="C171" s="40">
        <v>2</v>
      </c>
      <c r="D171" s="26">
        <v>23.25</v>
      </c>
      <c r="E171" s="47">
        <v>1.125</v>
      </c>
      <c r="F171" s="26">
        <v>0.75</v>
      </c>
      <c r="G171" s="3">
        <v>39.229999999999997</v>
      </c>
      <c r="H171" s="27" t="s">
        <v>32</v>
      </c>
    </row>
    <row r="172" spans="1:8" x14ac:dyDescent="0.2">
      <c r="A172" s="20"/>
      <c r="B172" s="23" t="s">
        <v>177</v>
      </c>
      <c r="C172" s="20"/>
      <c r="D172" s="20"/>
      <c r="E172" s="20"/>
      <c r="F172" s="20"/>
      <c r="G172" s="20"/>
      <c r="H172" s="20"/>
    </row>
    <row r="173" spans="1:8" x14ac:dyDescent="0.2">
      <c r="A173" s="20"/>
      <c r="B173" s="27" t="s">
        <v>143</v>
      </c>
      <c r="C173" s="40">
        <v>31</v>
      </c>
      <c r="D173" s="26">
        <v>0.75</v>
      </c>
      <c r="E173" s="26">
        <v>0.75</v>
      </c>
      <c r="F173" s="26">
        <v>0.75</v>
      </c>
      <c r="G173" s="49">
        <v>13.08</v>
      </c>
      <c r="H173" s="27" t="s">
        <v>32</v>
      </c>
    </row>
    <row r="174" spans="1:8" x14ac:dyDescent="0.2">
      <c r="A174" s="20"/>
      <c r="B174" s="20"/>
      <c r="C174" s="20"/>
      <c r="D174" s="20"/>
      <c r="E174" s="20"/>
      <c r="F174" s="20"/>
      <c r="G174" s="20"/>
      <c r="H174" s="20"/>
    </row>
    <row r="175" spans="1:8" x14ac:dyDescent="0.2">
      <c r="A175" s="20"/>
      <c r="B175" s="32" t="s">
        <v>110</v>
      </c>
      <c r="C175" s="20"/>
      <c r="D175" s="20"/>
      <c r="E175" s="20"/>
      <c r="F175" s="20"/>
      <c r="G175" s="17">
        <f>SUM(G138:G174)-G173-G161-G148</f>
        <v>2250.7200000000007</v>
      </c>
      <c r="H175" s="23" t="s">
        <v>32</v>
      </c>
    </row>
    <row r="176" spans="1:8" ht="76.5" x14ac:dyDescent="0.2">
      <c r="A176" s="38">
        <v>3.06</v>
      </c>
      <c r="B176" s="21" t="s">
        <v>244</v>
      </c>
      <c r="C176" s="21"/>
      <c r="D176" s="21"/>
      <c r="E176" s="21"/>
      <c r="F176" s="21"/>
      <c r="G176" s="21"/>
      <c r="H176" s="21"/>
    </row>
    <row r="177" spans="1:8" x14ac:dyDescent="0.2">
      <c r="A177" s="20"/>
      <c r="B177" s="2" t="s">
        <v>122</v>
      </c>
      <c r="C177" s="40">
        <v>1</v>
      </c>
      <c r="D177" s="26">
        <v>211</v>
      </c>
      <c r="E177" s="26">
        <v>0.75</v>
      </c>
      <c r="F177" s="26">
        <v>1.5</v>
      </c>
      <c r="G177" s="3">
        <v>237.38</v>
      </c>
      <c r="H177" s="27" t="s">
        <v>32</v>
      </c>
    </row>
    <row r="178" spans="1:8" x14ac:dyDescent="0.2">
      <c r="A178" s="20"/>
      <c r="B178" s="2" t="s">
        <v>180</v>
      </c>
      <c r="C178" s="40">
        <v>4</v>
      </c>
      <c r="D178" s="26">
        <v>4</v>
      </c>
      <c r="E178" s="26">
        <v>1</v>
      </c>
      <c r="F178" s="26">
        <v>1.5</v>
      </c>
      <c r="G178" s="3">
        <v>24</v>
      </c>
      <c r="H178" s="27" t="s">
        <v>32</v>
      </c>
    </row>
    <row r="179" spans="1:8" x14ac:dyDescent="0.2">
      <c r="A179" s="20"/>
      <c r="B179" s="32" t="s">
        <v>110</v>
      </c>
      <c r="C179" s="20"/>
      <c r="D179" s="20"/>
      <c r="E179" s="20"/>
      <c r="F179" s="20"/>
      <c r="G179" s="17">
        <f>SUM(G177:G178)</f>
        <v>261.38</v>
      </c>
      <c r="H179" s="23" t="s">
        <v>32</v>
      </c>
    </row>
    <row r="180" spans="1:8" ht="102" x14ac:dyDescent="0.2">
      <c r="A180" s="29">
        <v>3.07</v>
      </c>
      <c r="B180" s="21" t="s">
        <v>245</v>
      </c>
      <c r="C180" s="21"/>
      <c r="D180" s="21"/>
      <c r="E180" s="21"/>
      <c r="F180" s="21"/>
      <c r="G180" s="21"/>
      <c r="H180" s="21"/>
    </row>
    <row r="181" spans="1:8" x14ac:dyDescent="0.2">
      <c r="A181" s="20"/>
      <c r="B181" s="16" t="s">
        <v>181</v>
      </c>
      <c r="C181" s="20"/>
      <c r="D181" s="20"/>
      <c r="E181" s="20"/>
      <c r="F181" s="20"/>
      <c r="G181" s="20"/>
      <c r="H181" s="20"/>
    </row>
    <row r="182" spans="1:8" x14ac:dyDescent="0.2">
      <c r="A182" s="20"/>
      <c r="B182" s="27" t="s">
        <v>143</v>
      </c>
      <c r="C182" s="40">
        <v>31</v>
      </c>
      <c r="D182" s="26">
        <v>0.75</v>
      </c>
      <c r="E182" s="26">
        <v>0.75</v>
      </c>
      <c r="F182" s="47">
        <v>6.5</v>
      </c>
      <c r="G182" s="3">
        <v>113.34</v>
      </c>
      <c r="H182" s="27" t="s">
        <v>32</v>
      </c>
    </row>
    <row r="183" spans="1:8" x14ac:dyDescent="0.2">
      <c r="A183" s="20"/>
      <c r="B183" s="32" t="s">
        <v>110</v>
      </c>
      <c r="C183" s="20"/>
      <c r="D183" s="20"/>
      <c r="E183" s="20"/>
      <c r="F183" s="20"/>
      <c r="G183" s="17">
        <f>SUM(G182)</f>
        <v>113.34</v>
      </c>
      <c r="H183" s="23" t="s">
        <v>32</v>
      </c>
    </row>
    <row r="184" spans="1:8" ht="102" x14ac:dyDescent="0.2">
      <c r="A184" s="29">
        <v>3.08</v>
      </c>
      <c r="B184" s="21" t="s">
        <v>246</v>
      </c>
      <c r="C184" s="21"/>
      <c r="D184" s="21"/>
      <c r="E184" s="21"/>
      <c r="F184" s="21"/>
      <c r="G184" s="21"/>
      <c r="H184" s="21"/>
    </row>
    <row r="185" spans="1:8" x14ac:dyDescent="0.2">
      <c r="A185" s="20"/>
      <c r="B185" s="32" t="s">
        <v>182</v>
      </c>
      <c r="C185" s="20"/>
      <c r="D185" s="20"/>
      <c r="E185" s="20"/>
      <c r="F185" s="20"/>
      <c r="G185" s="20"/>
      <c r="H185" s="20"/>
    </row>
    <row r="186" spans="1:8" x14ac:dyDescent="0.2">
      <c r="A186" s="20"/>
      <c r="B186" s="20"/>
      <c r="C186" s="40">
        <v>1</v>
      </c>
      <c r="D186" s="26">
        <v>258</v>
      </c>
      <c r="E186" s="47">
        <v>1.125</v>
      </c>
      <c r="F186" s="26">
        <v>0.5</v>
      </c>
      <c r="G186" s="3">
        <v>145.13</v>
      </c>
      <c r="H186" s="27" t="s">
        <v>32</v>
      </c>
    </row>
    <row r="187" spans="1:8" x14ac:dyDescent="0.2">
      <c r="A187" s="20"/>
      <c r="B187" s="32" t="s">
        <v>110</v>
      </c>
      <c r="C187" s="20"/>
      <c r="D187" s="20"/>
      <c r="E187" s="20"/>
      <c r="F187" s="20"/>
      <c r="G187" s="17">
        <f>SUM(G186)</f>
        <v>145.13</v>
      </c>
      <c r="H187" s="23" t="s">
        <v>32</v>
      </c>
    </row>
    <row r="188" spans="1:8" ht="38.25" x14ac:dyDescent="0.2">
      <c r="A188" s="26">
        <v>3.1</v>
      </c>
      <c r="B188" s="21" t="s">
        <v>247</v>
      </c>
      <c r="C188" s="4"/>
      <c r="D188" s="4"/>
      <c r="E188" s="4"/>
      <c r="F188" s="4"/>
      <c r="G188" s="4"/>
      <c r="H188" s="4"/>
    </row>
    <row r="189" spans="1:8" x14ac:dyDescent="0.2">
      <c r="A189" s="20"/>
      <c r="B189" s="2" t="s">
        <v>183</v>
      </c>
      <c r="C189" s="40">
        <v>2</v>
      </c>
      <c r="D189" s="26">
        <v>258</v>
      </c>
      <c r="E189" s="47">
        <v>4.5</v>
      </c>
      <c r="F189" s="20"/>
      <c r="G189" s="3">
        <v>2322</v>
      </c>
      <c r="H189" s="27" t="s">
        <v>31</v>
      </c>
    </row>
    <row r="190" spans="1:8" x14ac:dyDescent="0.2">
      <c r="A190" s="20"/>
      <c r="B190" s="32" t="s">
        <v>110</v>
      </c>
      <c r="C190" s="20"/>
      <c r="D190" s="20"/>
      <c r="E190" s="20"/>
      <c r="F190" s="20"/>
      <c r="G190" s="17">
        <f>SUM(G189)</f>
        <v>2322</v>
      </c>
      <c r="H190" s="23" t="s">
        <v>31</v>
      </c>
    </row>
    <row r="191" spans="1:8" ht="114.75" x14ac:dyDescent="0.2">
      <c r="A191" s="29">
        <v>3.12</v>
      </c>
      <c r="B191" s="21" t="s">
        <v>248</v>
      </c>
      <c r="C191" s="21"/>
      <c r="D191" s="21"/>
      <c r="E191" s="21"/>
      <c r="F191" s="21"/>
      <c r="G191" s="21"/>
      <c r="H191" s="21"/>
    </row>
    <row r="192" spans="1:8" x14ac:dyDescent="0.2">
      <c r="A192" s="20"/>
      <c r="B192" s="23" t="s">
        <v>184</v>
      </c>
      <c r="C192" s="20"/>
      <c r="D192" s="20"/>
      <c r="E192" s="20"/>
      <c r="F192" s="20"/>
      <c r="G192" s="20"/>
      <c r="H192" s="20"/>
    </row>
    <row r="193" spans="1:8" x14ac:dyDescent="0.2">
      <c r="A193" s="20"/>
      <c r="B193" s="20"/>
      <c r="C193" s="40">
        <v>1</v>
      </c>
      <c r="D193" s="26">
        <v>258</v>
      </c>
      <c r="E193" s="47">
        <v>1.125</v>
      </c>
      <c r="F193" s="20"/>
      <c r="G193" s="3">
        <v>290.25</v>
      </c>
      <c r="H193" s="27" t="s">
        <v>31</v>
      </c>
    </row>
    <row r="194" spans="1:8" x14ac:dyDescent="0.2">
      <c r="A194" s="20"/>
      <c r="B194" s="32" t="s">
        <v>110</v>
      </c>
      <c r="C194" s="20"/>
      <c r="D194" s="20"/>
      <c r="E194" s="20"/>
      <c r="F194" s="20"/>
      <c r="G194" s="17">
        <f>SUM(G193)</f>
        <v>290.25</v>
      </c>
      <c r="H194" s="23" t="s">
        <v>31</v>
      </c>
    </row>
    <row r="195" spans="1:8" x14ac:dyDescent="0.2">
      <c r="A195" s="9">
        <v>6</v>
      </c>
      <c r="B195" s="10" t="s">
        <v>54</v>
      </c>
      <c r="C195" s="20"/>
      <c r="D195" s="20"/>
      <c r="E195" s="20"/>
      <c r="F195" s="20"/>
      <c r="G195" s="20"/>
      <c r="H195" s="20"/>
    </row>
    <row r="196" spans="1:8" ht="76.5" x14ac:dyDescent="0.2">
      <c r="A196" s="26">
        <v>6.01</v>
      </c>
      <c r="B196" s="21" t="s">
        <v>249</v>
      </c>
      <c r="C196" s="21"/>
      <c r="D196" s="21"/>
      <c r="E196" s="21"/>
      <c r="F196" s="21"/>
      <c r="G196" s="21"/>
      <c r="H196" s="21"/>
    </row>
    <row r="197" spans="1:8" x14ac:dyDescent="0.2">
      <c r="A197" s="20"/>
      <c r="B197" s="50" t="s">
        <v>185</v>
      </c>
      <c r="C197" s="20"/>
      <c r="D197" s="20"/>
      <c r="E197" s="20"/>
      <c r="F197" s="20"/>
      <c r="G197" s="20"/>
      <c r="H197" s="20"/>
    </row>
    <row r="198" spans="1:8" x14ac:dyDescent="0.2">
      <c r="A198" s="20"/>
      <c r="B198" s="20"/>
      <c r="C198" s="20"/>
      <c r="D198" s="20"/>
      <c r="E198" s="20"/>
      <c r="F198" s="20"/>
      <c r="G198" s="20"/>
      <c r="H198" s="20"/>
    </row>
    <row r="199" spans="1:8" x14ac:dyDescent="0.2">
      <c r="A199" s="20"/>
      <c r="B199" s="27" t="s">
        <v>175</v>
      </c>
      <c r="C199" s="40">
        <v>4</v>
      </c>
      <c r="D199" s="40">
        <v>10</v>
      </c>
      <c r="E199" s="26">
        <v>0.75</v>
      </c>
      <c r="F199" s="26">
        <v>10.5</v>
      </c>
      <c r="G199" s="3">
        <v>315</v>
      </c>
      <c r="H199" s="27" t="s">
        <v>32</v>
      </c>
    </row>
    <row r="200" spans="1:8" x14ac:dyDescent="0.2">
      <c r="A200" s="20"/>
      <c r="B200" s="27" t="s">
        <v>175</v>
      </c>
      <c r="C200" s="40">
        <v>12</v>
      </c>
      <c r="D200" s="40">
        <v>12</v>
      </c>
      <c r="E200" s="26">
        <v>0.75</v>
      </c>
      <c r="F200" s="26">
        <v>10.5</v>
      </c>
      <c r="G200" s="3">
        <v>1134</v>
      </c>
      <c r="H200" s="27" t="s">
        <v>32</v>
      </c>
    </row>
    <row r="201" spans="1:8" x14ac:dyDescent="0.2">
      <c r="A201" s="20"/>
      <c r="B201" s="27" t="s">
        <v>175</v>
      </c>
      <c r="C201" s="40">
        <v>4</v>
      </c>
      <c r="D201" s="40">
        <v>14</v>
      </c>
      <c r="E201" s="26">
        <v>0.75</v>
      </c>
      <c r="F201" s="26">
        <v>10.5</v>
      </c>
      <c r="G201" s="3">
        <v>441</v>
      </c>
      <c r="H201" s="27" t="s">
        <v>32</v>
      </c>
    </row>
    <row r="202" spans="1:8" x14ac:dyDescent="0.2">
      <c r="A202" s="20"/>
      <c r="B202" s="27" t="s">
        <v>175</v>
      </c>
      <c r="C202" s="40">
        <v>2</v>
      </c>
      <c r="D202" s="40">
        <v>9</v>
      </c>
      <c r="E202" s="26">
        <v>0.75</v>
      </c>
      <c r="F202" s="26">
        <v>10.5</v>
      </c>
      <c r="G202" s="3">
        <v>141.75</v>
      </c>
      <c r="H202" s="27" t="s">
        <v>32</v>
      </c>
    </row>
    <row r="203" spans="1:8" x14ac:dyDescent="0.2">
      <c r="A203" s="20"/>
      <c r="B203" s="27" t="s">
        <v>176</v>
      </c>
      <c r="C203" s="40">
        <v>4</v>
      </c>
      <c r="D203" s="40">
        <v>8</v>
      </c>
      <c r="E203" s="26">
        <v>0.75</v>
      </c>
      <c r="F203" s="26">
        <v>10.5</v>
      </c>
      <c r="G203" s="3">
        <v>252</v>
      </c>
      <c r="H203" s="27" t="s">
        <v>32</v>
      </c>
    </row>
    <row r="204" spans="1:8" x14ac:dyDescent="0.2">
      <c r="A204" s="20"/>
      <c r="B204" s="27" t="s">
        <v>176</v>
      </c>
      <c r="C204" s="40">
        <v>8</v>
      </c>
      <c r="D204" s="40">
        <v>12</v>
      </c>
      <c r="E204" s="26">
        <v>0.75</v>
      </c>
      <c r="F204" s="26">
        <v>10.5</v>
      </c>
      <c r="G204" s="3">
        <v>756</v>
      </c>
      <c r="H204" s="27" t="s">
        <v>32</v>
      </c>
    </row>
    <row r="205" spans="1:8" x14ac:dyDescent="0.2">
      <c r="A205" s="20"/>
      <c r="B205" s="27" t="s">
        <v>176</v>
      </c>
      <c r="C205" s="40">
        <v>4</v>
      </c>
      <c r="D205" s="40">
        <v>7</v>
      </c>
      <c r="E205" s="26">
        <v>0.75</v>
      </c>
      <c r="F205" s="26">
        <v>10.5</v>
      </c>
      <c r="G205" s="3">
        <v>220.5</v>
      </c>
      <c r="H205" s="27" t="s">
        <v>32</v>
      </c>
    </row>
    <row r="206" spans="1:8" x14ac:dyDescent="0.2">
      <c r="A206" s="20"/>
      <c r="B206" s="27" t="s">
        <v>176</v>
      </c>
      <c r="C206" s="40">
        <v>4</v>
      </c>
      <c r="D206" s="26">
        <v>18.25</v>
      </c>
      <c r="E206" s="26">
        <v>0.75</v>
      </c>
      <c r="F206" s="26">
        <v>10.5</v>
      </c>
      <c r="G206" s="3">
        <v>574.88</v>
      </c>
      <c r="H206" s="27" t="s">
        <v>32</v>
      </c>
    </row>
    <row r="207" spans="1:8" x14ac:dyDescent="0.2">
      <c r="A207" s="20"/>
      <c r="B207" s="27" t="s">
        <v>176</v>
      </c>
      <c r="C207" s="40">
        <v>2</v>
      </c>
      <c r="D207" s="26">
        <v>23.25</v>
      </c>
      <c r="E207" s="26">
        <v>0.75</v>
      </c>
      <c r="F207" s="26">
        <v>10.5</v>
      </c>
      <c r="G207" s="3">
        <v>366.19</v>
      </c>
      <c r="H207" s="27" t="s">
        <v>32</v>
      </c>
    </row>
    <row r="208" spans="1:8" x14ac:dyDescent="0.2">
      <c r="A208" s="20"/>
      <c r="B208" s="20"/>
      <c r="C208" s="20"/>
      <c r="D208" s="20"/>
      <c r="E208" s="130" t="s">
        <v>186</v>
      </c>
      <c r="F208" s="131"/>
      <c r="G208" s="17">
        <f>SUM(G199:G207)</f>
        <v>4201.32</v>
      </c>
      <c r="H208" s="23" t="s">
        <v>32</v>
      </c>
    </row>
    <row r="209" spans="1:8" x14ac:dyDescent="0.2">
      <c r="A209" s="20"/>
      <c r="B209" s="23" t="s">
        <v>187</v>
      </c>
      <c r="C209" s="20"/>
      <c r="D209" s="20"/>
      <c r="E209" s="20"/>
      <c r="F209" s="20"/>
      <c r="G209" s="20"/>
      <c r="H209" s="20"/>
    </row>
    <row r="210" spans="1:8" x14ac:dyDescent="0.2">
      <c r="A210" s="20"/>
      <c r="B210" s="51" t="s">
        <v>188</v>
      </c>
      <c r="C210" s="20"/>
      <c r="D210" s="20"/>
      <c r="E210" s="20"/>
      <c r="F210" s="20"/>
      <c r="G210" s="20"/>
      <c r="H210" s="20"/>
    </row>
    <row r="211" spans="1:8" x14ac:dyDescent="0.2">
      <c r="A211" s="20"/>
      <c r="B211" s="27" t="s">
        <v>143</v>
      </c>
      <c r="C211" s="40">
        <v>31</v>
      </c>
      <c r="D211" s="26">
        <v>0.75</v>
      </c>
      <c r="E211" s="26">
        <v>0.75</v>
      </c>
      <c r="F211" s="26">
        <v>10.5</v>
      </c>
      <c r="G211" s="3">
        <v>183.09</v>
      </c>
      <c r="H211" s="27" t="s">
        <v>32</v>
      </c>
    </row>
    <row r="212" spans="1:8" x14ac:dyDescent="0.2">
      <c r="A212" s="20"/>
      <c r="B212" s="23" t="s">
        <v>189</v>
      </c>
      <c r="C212" s="20"/>
      <c r="D212" s="20"/>
      <c r="E212" s="20"/>
      <c r="F212" s="20"/>
      <c r="G212" s="20"/>
      <c r="H212" s="20"/>
    </row>
    <row r="213" spans="1:8" x14ac:dyDescent="0.2">
      <c r="A213" s="20"/>
      <c r="B213" s="27" t="s">
        <v>151</v>
      </c>
      <c r="C213" s="40">
        <v>1</v>
      </c>
      <c r="D213" s="26">
        <v>5</v>
      </c>
      <c r="E213" s="26">
        <v>0.75</v>
      </c>
      <c r="F213" s="26">
        <v>8.5</v>
      </c>
      <c r="G213" s="3">
        <v>31.88</v>
      </c>
      <c r="H213" s="27" t="s">
        <v>32</v>
      </c>
    </row>
    <row r="214" spans="1:8" x14ac:dyDescent="0.2">
      <c r="A214" s="20"/>
      <c r="B214" s="27" t="s">
        <v>190</v>
      </c>
      <c r="C214" s="40">
        <v>2</v>
      </c>
      <c r="D214" s="26">
        <v>4</v>
      </c>
      <c r="E214" s="26">
        <v>0.75</v>
      </c>
      <c r="F214" s="26">
        <v>8.5</v>
      </c>
      <c r="G214" s="3">
        <v>51</v>
      </c>
      <c r="H214" s="27" t="s">
        <v>32</v>
      </c>
    </row>
    <row r="215" spans="1:8" x14ac:dyDescent="0.2">
      <c r="A215" s="20"/>
      <c r="B215" s="27" t="s">
        <v>191</v>
      </c>
      <c r="C215" s="40">
        <v>4</v>
      </c>
      <c r="D215" s="26">
        <v>3.5</v>
      </c>
      <c r="E215" s="26">
        <v>0.75</v>
      </c>
      <c r="F215" s="26">
        <v>8.5</v>
      </c>
      <c r="G215" s="3">
        <v>89.25</v>
      </c>
      <c r="H215" s="27" t="s">
        <v>32</v>
      </c>
    </row>
    <row r="216" spans="1:8" x14ac:dyDescent="0.2">
      <c r="A216" s="20"/>
      <c r="B216" s="27" t="s">
        <v>192</v>
      </c>
      <c r="C216" s="40">
        <v>2</v>
      </c>
      <c r="D216" s="26">
        <v>3</v>
      </c>
      <c r="E216" s="26">
        <v>0.75</v>
      </c>
      <c r="F216" s="26">
        <v>8.5</v>
      </c>
      <c r="G216" s="3">
        <v>38.25</v>
      </c>
      <c r="H216" s="27" t="s">
        <v>32</v>
      </c>
    </row>
    <row r="217" spans="1:8" x14ac:dyDescent="0.2">
      <c r="A217" s="20"/>
      <c r="B217" s="27" t="s">
        <v>193</v>
      </c>
      <c r="C217" s="40">
        <v>2</v>
      </c>
      <c r="D217" s="26">
        <v>2.5</v>
      </c>
      <c r="E217" s="26">
        <v>0.75</v>
      </c>
      <c r="F217" s="26">
        <v>8.5</v>
      </c>
      <c r="G217" s="3">
        <v>31.88</v>
      </c>
      <c r="H217" s="27" t="s">
        <v>32</v>
      </c>
    </row>
    <row r="218" spans="1:8" x14ac:dyDescent="0.2">
      <c r="A218" s="20"/>
      <c r="B218" s="20"/>
      <c r="C218" s="40">
        <v>11</v>
      </c>
      <c r="D218" s="20"/>
      <c r="E218" s="20"/>
      <c r="F218" s="20"/>
      <c r="G218" s="20"/>
      <c r="H218" s="20"/>
    </row>
    <row r="219" spans="1:8" x14ac:dyDescent="0.2">
      <c r="A219" s="20"/>
      <c r="B219" s="52" t="s">
        <v>194</v>
      </c>
      <c r="C219" s="20"/>
      <c r="D219" s="20"/>
      <c r="E219" s="20"/>
      <c r="F219" s="20"/>
      <c r="G219" s="20"/>
      <c r="H219" s="20"/>
    </row>
    <row r="220" spans="1:8" x14ac:dyDescent="0.2">
      <c r="A220" s="20"/>
      <c r="B220" s="27" t="s">
        <v>195</v>
      </c>
      <c r="C220" s="40">
        <v>6</v>
      </c>
      <c r="D220" s="40">
        <v>8</v>
      </c>
      <c r="E220" s="26">
        <v>0.75</v>
      </c>
      <c r="F220" s="26">
        <v>5.5</v>
      </c>
      <c r="G220" s="3">
        <v>198</v>
      </c>
      <c r="H220" s="27" t="s">
        <v>32</v>
      </c>
    </row>
    <row r="221" spans="1:8" x14ac:dyDescent="0.2">
      <c r="A221" s="20"/>
      <c r="B221" s="27" t="s">
        <v>196</v>
      </c>
      <c r="C221" s="40">
        <v>4</v>
      </c>
      <c r="D221" s="40">
        <v>6</v>
      </c>
      <c r="E221" s="26">
        <v>0.75</v>
      </c>
      <c r="F221" s="26">
        <v>5.5</v>
      </c>
      <c r="G221" s="3">
        <v>99</v>
      </c>
      <c r="H221" s="27" t="s">
        <v>32</v>
      </c>
    </row>
    <row r="222" spans="1:8" x14ac:dyDescent="0.2">
      <c r="A222" s="20"/>
      <c r="B222" s="27" t="s">
        <v>197</v>
      </c>
      <c r="C222" s="40">
        <v>4</v>
      </c>
      <c r="D222" s="40">
        <v>5</v>
      </c>
      <c r="E222" s="26">
        <v>0.75</v>
      </c>
      <c r="F222" s="26">
        <v>5.5</v>
      </c>
      <c r="G222" s="3">
        <v>82.5</v>
      </c>
      <c r="H222" s="27" t="s">
        <v>32</v>
      </c>
    </row>
    <row r="223" spans="1:8" x14ac:dyDescent="0.2">
      <c r="A223" s="20"/>
      <c r="B223" s="27" t="s">
        <v>198</v>
      </c>
      <c r="C223" s="40">
        <v>3</v>
      </c>
      <c r="D223" s="40">
        <v>3</v>
      </c>
      <c r="E223" s="26">
        <v>0.75</v>
      </c>
      <c r="F223" s="26">
        <v>5.5</v>
      </c>
      <c r="G223" s="3">
        <v>37.130000000000003</v>
      </c>
      <c r="H223" s="27" t="s">
        <v>32</v>
      </c>
    </row>
    <row r="224" spans="1:8" x14ac:dyDescent="0.2">
      <c r="A224" s="20"/>
      <c r="B224" s="20"/>
      <c r="C224" s="20"/>
      <c r="D224" s="20"/>
      <c r="E224" s="135" t="s">
        <v>199</v>
      </c>
      <c r="F224" s="136"/>
      <c r="G224" s="17">
        <v>841.97</v>
      </c>
      <c r="H224" s="27" t="s">
        <v>32</v>
      </c>
    </row>
    <row r="225" spans="1:8" x14ac:dyDescent="0.2">
      <c r="A225" s="20"/>
      <c r="B225" s="32" t="s">
        <v>110</v>
      </c>
      <c r="C225" s="20"/>
      <c r="D225" s="20"/>
      <c r="E225" s="139" t="s">
        <v>200</v>
      </c>
      <c r="F225" s="140"/>
      <c r="G225" s="17">
        <v>3359.34</v>
      </c>
      <c r="H225" s="23" t="s">
        <v>32</v>
      </c>
    </row>
    <row r="226" spans="1:8" ht="76.5" x14ac:dyDescent="0.2">
      <c r="A226" s="26">
        <v>7.02</v>
      </c>
      <c r="B226" s="21" t="s">
        <v>250</v>
      </c>
      <c r="C226" s="21"/>
      <c r="D226" s="21"/>
      <c r="E226" s="21"/>
      <c r="F226" s="21"/>
      <c r="G226" s="21"/>
      <c r="H226" s="21"/>
    </row>
    <row r="227" spans="1:8" x14ac:dyDescent="0.2">
      <c r="A227" s="20"/>
      <c r="B227" s="53" t="s">
        <v>201</v>
      </c>
      <c r="C227" s="40">
        <v>0</v>
      </c>
      <c r="D227" s="26">
        <v>0</v>
      </c>
      <c r="E227" s="47">
        <v>0</v>
      </c>
      <c r="F227" s="26">
        <v>0</v>
      </c>
      <c r="G227" s="3">
        <v>0</v>
      </c>
      <c r="H227" s="27" t="s">
        <v>32</v>
      </c>
    </row>
    <row r="228" spans="1:8" x14ac:dyDescent="0.2">
      <c r="A228" s="20"/>
      <c r="B228" s="27" t="s">
        <v>202</v>
      </c>
      <c r="C228" s="40">
        <v>0</v>
      </c>
      <c r="D228" s="26">
        <v>0</v>
      </c>
      <c r="E228" s="47">
        <v>0</v>
      </c>
      <c r="F228" s="26">
        <v>0</v>
      </c>
      <c r="G228" s="3">
        <v>0</v>
      </c>
      <c r="H228" s="27" t="s">
        <v>32</v>
      </c>
    </row>
    <row r="229" spans="1:8" x14ac:dyDescent="0.2">
      <c r="A229" s="20"/>
      <c r="B229" s="20"/>
      <c r="C229" s="20"/>
      <c r="D229" s="20"/>
      <c r="E229" s="20"/>
      <c r="F229" s="20"/>
      <c r="G229" s="20"/>
      <c r="H229" s="20"/>
    </row>
    <row r="230" spans="1:8" x14ac:dyDescent="0.2">
      <c r="A230" s="20"/>
      <c r="B230" s="23" t="s">
        <v>203</v>
      </c>
      <c r="C230" s="20"/>
      <c r="D230" s="20"/>
      <c r="E230" s="20"/>
      <c r="F230" s="20"/>
      <c r="G230" s="20"/>
      <c r="H230" s="27" t="s">
        <v>32</v>
      </c>
    </row>
    <row r="231" spans="1:8" x14ac:dyDescent="0.2">
      <c r="A231" s="20"/>
      <c r="B231" s="27" t="s">
        <v>193</v>
      </c>
      <c r="C231" s="40">
        <v>0</v>
      </c>
      <c r="D231" s="40">
        <v>0</v>
      </c>
      <c r="E231" s="40">
        <v>0</v>
      </c>
      <c r="F231" s="26">
        <v>0</v>
      </c>
      <c r="G231" s="3">
        <v>0</v>
      </c>
      <c r="H231" s="27" t="s">
        <v>32</v>
      </c>
    </row>
    <row r="232" spans="1:8" x14ac:dyDescent="0.2">
      <c r="A232" s="20"/>
      <c r="B232" s="32" t="s">
        <v>110</v>
      </c>
      <c r="C232" s="20"/>
      <c r="D232" s="20"/>
      <c r="E232" s="20"/>
      <c r="F232" s="20"/>
      <c r="G232" s="17">
        <v>0</v>
      </c>
      <c r="H232" s="23" t="s">
        <v>32</v>
      </c>
    </row>
    <row r="233" spans="1:8" ht="25.5" x14ac:dyDescent="0.2">
      <c r="A233" s="9">
        <v>7</v>
      </c>
      <c r="B233" s="21" t="s">
        <v>251</v>
      </c>
      <c r="C233" s="4"/>
      <c r="D233" s="4"/>
      <c r="E233" s="4"/>
      <c r="F233" s="4"/>
      <c r="G233" s="4"/>
      <c r="H233" s="4"/>
    </row>
    <row r="234" spans="1:8" ht="102" x14ac:dyDescent="0.2">
      <c r="A234" s="29">
        <v>8.01</v>
      </c>
      <c r="B234" s="21" t="s">
        <v>252</v>
      </c>
      <c r="C234" s="21"/>
      <c r="D234" s="21"/>
      <c r="E234" s="21"/>
      <c r="F234" s="21"/>
      <c r="G234" s="21"/>
      <c r="H234" s="21"/>
    </row>
    <row r="235" spans="1:8" x14ac:dyDescent="0.2">
      <c r="A235" s="20"/>
      <c r="B235" s="43" t="s">
        <v>185</v>
      </c>
      <c r="C235" s="20"/>
      <c r="D235" s="20"/>
      <c r="E235" s="20"/>
      <c r="F235" s="20"/>
      <c r="G235" s="20"/>
      <c r="H235" s="20"/>
    </row>
    <row r="236" spans="1:8" x14ac:dyDescent="0.2">
      <c r="A236" s="20"/>
      <c r="B236" s="27" t="s">
        <v>143</v>
      </c>
      <c r="C236" s="40">
        <v>31</v>
      </c>
      <c r="D236" s="41">
        <v>0.75</v>
      </c>
      <c r="E236" s="41">
        <v>0.75</v>
      </c>
      <c r="F236" s="26">
        <v>10.5</v>
      </c>
      <c r="G236" s="3">
        <v>183.09</v>
      </c>
      <c r="H236" s="27" t="s">
        <v>32</v>
      </c>
    </row>
    <row r="237" spans="1:8" x14ac:dyDescent="0.2">
      <c r="A237" s="20"/>
      <c r="B237" s="32" t="s">
        <v>110</v>
      </c>
      <c r="C237" s="20"/>
      <c r="D237" s="20"/>
      <c r="E237" s="20"/>
      <c r="F237" s="20"/>
      <c r="G237" s="17">
        <v>183.09</v>
      </c>
      <c r="H237" s="23" t="s">
        <v>32</v>
      </c>
    </row>
    <row r="238" spans="1:8" ht="102" x14ac:dyDescent="0.2">
      <c r="A238" s="29">
        <v>8.02</v>
      </c>
      <c r="B238" s="21" t="s">
        <v>253</v>
      </c>
      <c r="C238" s="21"/>
      <c r="D238" s="21"/>
      <c r="E238" s="21"/>
      <c r="F238" s="21"/>
      <c r="G238" s="21"/>
      <c r="H238" s="21"/>
    </row>
    <row r="239" spans="1:8" x14ac:dyDescent="0.2">
      <c r="A239" s="20"/>
      <c r="B239" s="2" t="s">
        <v>204</v>
      </c>
      <c r="C239" s="40">
        <v>1</v>
      </c>
      <c r="D239" s="41">
        <v>393.27</v>
      </c>
      <c r="E239" s="45">
        <v>0.75</v>
      </c>
      <c r="F239" s="26">
        <v>0.75</v>
      </c>
      <c r="G239" s="3">
        <v>221.21</v>
      </c>
      <c r="H239" s="27" t="s">
        <v>32</v>
      </c>
    </row>
    <row r="240" spans="1:8" x14ac:dyDescent="0.2">
      <c r="A240" s="20"/>
      <c r="B240" s="2" t="s">
        <v>205</v>
      </c>
      <c r="C240" s="40">
        <v>1</v>
      </c>
      <c r="D240" s="41">
        <v>24</v>
      </c>
      <c r="E240" s="45">
        <v>0.375</v>
      </c>
      <c r="F240" s="26">
        <v>0.75</v>
      </c>
      <c r="G240" s="3">
        <v>6.75</v>
      </c>
      <c r="H240" s="27" t="s">
        <v>32</v>
      </c>
    </row>
    <row r="241" spans="1:8" x14ac:dyDescent="0.2">
      <c r="A241" s="20"/>
      <c r="B241" s="32" t="s">
        <v>110</v>
      </c>
      <c r="C241" s="20"/>
      <c r="D241" s="20"/>
      <c r="E241" s="20"/>
      <c r="F241" s="20"/>
      <c r="G241" s="17">
        <v>227.96</v>
      </c>
      <c r="H241" s="23" t="s">
        <v>32</v>
      </c>
    </row>
    <row r="242" spans="1:8" ht="76.5" x14ac:dyDescent="0.2">
      <c r="A242" s="26">
        <v>8.0299999999999994</v>
      </c>
      <c r="B242" s="21" t="s">
        <v>254</v>
      </c>
      <c r="C242" s="21"/>
      <c r="D242" s="21"/>
      <c r="E242" s="21"/>
      <c r="F242" s="21"/>
      <c r="G242" s="21"/>
      <c r="H242" s="21"/>
    </row>
    <row r="243" spans="1:8" x14ac:dyDescent="0.2">
      <c r="A243" s="20"/>
      <c r="B243" s="23" t="s">
        <v>206</v>
      </c>
      <c r="C243" s="20"/>
      <c r="D243" s="20"/>
      <c r="E243" s="20"/>
      <c r="F243" s="20"/>
      <c r="G243" s="20"/>
      <c r="H243" s="20"/>
    </row>
    <row r="244" spans="1:8" x14ac:dyDescent="0.2">
      <c r="A244" s="20"/>
      <c r="B244" s="2" t="s">
        <v>159</v>
      </c>
      <c r="C244" s="40">
        <v>1</v>
      </c>
      <c r="D244" s="41">
        <v>344.44</v>
      </c>
      <c r="E244" s="41">
        <v>0.75</v>
      </c>
      <c r="F244" s="26">
        <v>1</v>
      </c>
      <c r="G244" s="3">
        <v>258.33</v>
      </c>
      <c r="H244" s="27" t="s">
        <v>32</v>
      </c>
    </row>
    <row r="245" spans="1:8" x14ac:dyDescent="0.2">
      <c r="A245" s="20"/>
      <c r="B245" s="2" t="s">
        <v>161</v>
      </c>
      <c r="C245" s="40">
        <v>2</v>
      </c>
      <c r="D245" s="41">
        <v>5.5</v>
      </c>
      <c r="E245" s="41">
        <v>1</v>
      </c>
      <c r="F245" s="26">
        <v>0.5</v>
      </c>
      <c r="G245" s="3">
        <v>5.5</v>
      </c>
      <c r="H245" s="27" t="s">
        <v>32</v>
      </c>
    </row>
    <row r="246" spans="1:8" x14ac:dyDescent="0.2">
      <c r="A246" s="20"/>
      <c r="B246" s="2" t="s">
        <v>162</v>
      </c>
      <c r="C246" s="40">
        <v>1</v>
      </c>
      <c r="D246" s="41">
        <v>25</v>
      </c>
      <c r="E246" s="41">
        <v>1</v>
      </c>
      <c r="F246" s="26">
        <v>1.5</v>
      </c>
      <c r="G246" s="3">
        <v>37.5</v>
      </c>
      <c r="H246" s="27" t="s">
        <v>32</v>
      </c>
    </row>
    <row r="247" spans="1:8" x14ac:dyDescent="0.2">
      <c r="A247" s="20"/>
      <c r="B247" s="2" t="s">
        <v>163</v>
      </c>
      <c r="C247" s="40">
        <v>2</v>
      </c>
      <c r="D247" s="41">
        <v>18.329999999999998</v>
      </c>
      <c r="E247" s="41">
        <v>1</v>
      </c>
      <c r="F247" s="26">
        <v>1.5</v>
      </c>
      <c r="G247" s="3">
        <v>54.99</v>
      </c>
      <c r="H247" s="27" t="s">
        <v>32</v>
      </c>
    </row>
    <row r="248" spans="1:8" x14ac:dyDescent="0.2">
      <c r="A248" s="20"/>
      <c r="B248" s="32" t="s">
        <v>110</v>
      </c>
      <c r="C248" s="20"/>
      <c r="D248" s="20"/>
      <c r="E248" s="20"/>
      <c r="F248" s="20"/>
      <c r="G248" s="17">
        <v>356.32</v>
      </c>
      <c r="H248" s="23" t="s">
        <v>32</v>
      </c>
    </row>
    <row r="249" spans="1:8" ht="76.5" x14ac:dyDescent="0.2">
      <c r="A249" s="26">
        <v>8.0399999999999991</v>
      </c>
      <c r="B249" s="21" t="s">
        <v>255</v>
      </c>
      <c r="C249" s="21"/>
      <c r="D249" s="21"/>
      <c r="E249" s="21"/>
      <c r="F249" s="21"/>
      <c r="G249" s="21"/>
      <c r="H249" s="21"/>
    </row>
    <row r="250" spans="1:8" x14ac:dyDescent="0.2">
      <c r="A250" s="20"/>
      <c r="B250" s="2" t="s">
        <v>207</v>
      </c>
      <c r="C250" s="40">
        <v>2</v>
      </c>
      <c r="D250" s="41">
        <v>4</v>
      </c>
      <c r="E250" s="41">
        <v>3.5</v>
      </c>
      <c r="F250" s="26">
        <v>0.5</v>
      </c>
      <c r="G250" s="3">
        <v>14</v>
      </c>
      <c r="H250" s="27" t="s">
        <v>32</v>
      </c>
    </row>
    <row r="251" spans="1:8" x14ac:dyDescent="0.2">
      <c r="A251" s="20"/>
      <c r="B251" s="2" t="s">
        <v>208</v>
      </c>
      <c r="C251" s="40">
        <v>1</v>
      </c>
      <c r="D251" s="41">
        <v>14</v>
      </c>
      <c r="E251" s="41">
        <v>3.5</v>
      </c>
      <c r="F251" s="26">
        <v>0.5</v>
      </c>
      <c r="G251" s="3">
        <v>24.5</v>
      </c>
      <c r="H251" s="27" t="s">
        <v>32</v>
      </c>
    </row>
    <row r="252" spans="1:8" x14ac:dyDescent="0.2">
      <c r="A252" s="20"/>
      <c r="B252" s="2" t="s">
        <v>209</v>
      </c>
      <c r="C252" s="40">
        <v>18</v>
      </c>
      <c r="D252" s="41">
        <v>3.5</v>
      </c>
      <c r="E252" s="41">
        <v>1</v>
      </c>
      <c r="F252" s="26">
        <v>0.5</v>
      </c>
      <c r="G252" s="3">
        <v>31.5</v>
      </c>
      <c r="H252" s="27" t="s">
        <v>32</v>
      </c>
    </row>
    <row r="253" spans="1:8" x14ac:dyDescent="0.2">
      <c r="A253" s="20"/>
      <c r="B253" s="32" t="s">
        <v>110</v>
      </c>
      <c r="C253" s="20"/>
      <c r="D253" s="20"/>
      <c r="E253" s="20"/>
      <c r="F253" s="20"/>
      <c r="G253" s="17">
        <v>70</v>
      </c>
      <c r="H253" s="23" t="s">
        <v>32</v>
      </c>
    </row>
    <row r="254" spans="1:8" ht="76.5" x14ac:dyDescent="0.2">
      <c r="A254" s="26">
        <v>8.0500000000000007</v>
      </c>
      <c r="B254" s="21" t="s">
        <v>256</v>
      </c>
      <c r="C254" s="21"/>
      <c r="D254" s="21"/>
      <c r="E254" s="21"/>
      <c r="F254" s="21"/>
      <c r="G254" s="21"/>
      <c r="H254" s="21"/>
    </row>
    <row r="255" spans="1:8" x14ac:dyDescent="0.2">
      <c r="A255" s="20"/>
      <c r="B255" s="27" t="s">
        <v>210</v>
      </c>
      <c r="C255" s="40">
        <v>1</v>
      </c>
      <c r="D255" s="41">
        <v>2244</v>
      </c>
      <c r="E255" s="20"/>
      <c r="F255" s="26">
        <v>0.5</v>
      </c>
      <c r="G255" s="3">
        <v>1122</v>
      </c>
      <c r="H255" s="27" t="s">
        <v>32</v>
      </c>
    </row>
    <row r="256" spans="1:8" x14ac:dyDescent="0.2">
      <c r="A256" s="20"/>
      <c r="B256" s="32" t="s">
        <v>110</v>
      </c>
      <c r="C256" s="20"/>
      <c r="D256" s="20"/>
      <c r="E256" s="20"/>
      <c r="F256" s="20"/>
      <c r="G256" s="17">
        <v>1122</v>
      </c>
      <c r="H256" s="23" t="s">
        <v>32</v>
      </c>
    </row>
    <row r="257" spans="1:8" ht="102" x14ac:dyDescent="0.2">
      <c r="A257" s="29">
        <v>8.06</v>
      </c>
      <c r="B257" s="46" t="s">
        <v>211</v>
      </c>
      <c r="C257" s="21"/>
      <c r="D257" s="21"/>
      <c r="E257" s="21"/>
      <c r="F257" s="21"/>
      <c r="G257" s="21"/>
      <c r="H257" s="21"/>
    </row>
    <row r="258" spans="1:8" x14ac:dyDescent="0.2">
      <c r="A258" s="20"/>
      <c r="B258" s="23" t="s">
        <v>212</v>
      </c>
      <c r="C258" s="20"/>
      <c r="D258" s="20"/>
      <c r="E258" s="20"/>
      <c r="F258" s="20"/>
      <c r="G258" s="20"/>
      <c r="H258" s="20"/>
    </row>
    <row r="259" spans="1:8" x14ac:dyDescent="0.2">
      <c r="A259" s="20"/>
      <c r="B259" s="27" t="s">
        <v>195</v>
      </c>
      <c r="C259" s="40">
        <v>6</v>
      </c>
      <c r="D259" s="40">
        <v>8</v>
      </c>
      <c r="E259" s="42">
        <v>1.5</v>
      </c>
      <c r="F259" s="26">
        <v>0.33</v>
      </c>
      <c r="G259" s="3">
        <v>69.930000000000007</v>
      </c>
      <c r="H259" s="27" t="s">
        <v>32</v>
      </c>
    </row>
    <row r="260" spans="1:8" x14ac:dyDescent="0.2">
      <c r="A260" s="20"/>
      <c r="B260" s="27" t="s">
        <v>196</v>
      </c>
      <c r="C260" s="40">
        <v>4</v>
      </c>
      <c r="D260" s="40">
        <v>6</v>
      </c>
      <c r="E260" s="42">
        <v>1.5</v>
      </c>
      <c r="F260" s="26">
        <v>0.33</v>
      </c>
      <c r="G260" s="3">
        <v>4</v>
      </c>
      <c r="H260" s="27" t="s">
        <v>32</v>
      </c>
    </row>
    <row r="261" spans="1:8" x14ac:dyDescent="0.2">
      <c r="A261" s="20"/>
      <c r="B261" s="27" t="s">
        <v>197</v>
      </c>
      <c r="C261" s="40">
        <v>4</v>
      </c>
      <c r="D261" s="40">
        <v>5</v>
      </c>
      <c r="E261" s="42">
        <v>1.5</v>
      </c>
      <c r="F261" s="26">
        <v>0.33</v>
      </c>
      <c r="G261" s="3">
        <v>73.430000000000007</v>
      </c>
      <c r="H261" s="27" t="s">
        <v>32</v>
      </c>
    </row>
    <row r="262" spans="1:8" x14ac:dyDescent="0.2">
      <c r="A262" s="20"/>
      <c r="B262" s="27" t="s">
        <v>198</v>
      </c>
      <c r="C262" s="40">
        <v>3</v>
      </c>
      <c r="D262" s="40">
        <v>3</v>
      </c>
      <c r="E262" s="42">
        <v>1.5</v>
      </c>
      <c r="F262" s="26">
        <v>0.33</v>
      </c>
      <c r="G262" s="3">
        <v>14.99</v>
      </c>
      <c r="H262" s="27" t="s">
        <v>32</v>
      </c>
    </row>
    <row r="263" spans="1:8" x14ac:dyDescent="0.2">
      <c r="A263" s="20"/>
      <c r="B263" s="32" t="s">
        <v>110</v>
      </c>
      <c r="C263" s="20"/>
      <c r="D263" s="20"/>
      <c r="E263" s="20"/>
      <c r="F263" s="20"/>
      <c r="G263" s="17">
        <v>162.34</v>
      </c>
      <c r="H263" s="23" t="s">
        <v>32</v>
      </c>
    </row>
    <row r="264" spans="1:8" x14ac:dyDescent="0.2">
      <c r="A264" s="9">
        <v>8</v>
      </c>
      <c r="B264" s="10" t="s">
        <v>56</v>
      </c>
      <c r="C264" s="20"/>
      <c r="D264" s="20"/>
      <c r="E264" s="20"/>
      <c r="F264" s="20"/>
      <c r="G264" s="20"/>
      <c r="H264" s="20"/>
    </row>
    <row r="265" spans="1:8" ht="63.75" x14ac:dyDescent="0.2">
      <c r="A265" s="29">
        <v>8.01</v>
      </c>
      <c r="B265" s="46" t="s">
        <v>213</v>
      </c>
      <c r="C265" s="21"/>
      <c r="D265" s="21"/>
      <c r="E265" s="21"/>
      <c r="F265" s="21"/>
      <c r="G265" s="21"/>
      <c r="H265" s="21"/>
    </row>
    <row r="266" spans="1:8" x14ac:dyDescent="0.2">
      <c r="A266" s="20"/>
      <c r="B266" s="27" t="s">
        <v>116</v>
      </c>
      <c r="C266" s="40">
        <v>4</v>
      </c>
      <c r="D266" s="41">
        <v>12</v>
      </c>
      <c r="E266" s="41">
        <v>12</v>
      </c>
      <c r="F266" s="20"/>
      <c r="G266" s="3">
        <v>576</v>
      </c>
      <c r="H266" s="27" t="s">
        <v>31</v>
      </c>
    </row>
    <row r="267" spans="1:8" x14ac:dyDescent="0.2">
      <c r="A267" s="20"/>
      <c r="B267" s="27" t="s">
        <v>117</v>
      </c>
      <c r="C267" s="40">
        <v>2</v>
      </c>
      <c r="D267" s="41">
        <v>12</v>
      </c>
      <c r="E267" s="41">
        <v>18.25</v>
      </c>
      <c r="F267" s="20"/>
      <c r="G267" s="3">
        <v>438</v>
      </c>
      <c r="H267" s="27" t="s">
        <v>31</v>
      </c>
    </row>
    <row r="268" spans="1:8" x14ac:dyDescent="0.2">
      <c r="A268" s="20"/>
      <c r="B268" s="27" t="s">
        <v>118</v>
      </c>
      <c r="C268" s="40">
        <v>2</v>
      </c>
      <c r="D268" s="41">
        <v>14</v>
      </c>
      <c r="E268" s="41">
        <v>7</v>
      </c>
      <c r="F268" s="20"/>
      <c r="G268" s="3">
        <v>196</v>
      </c>
      <c r="H268" s="27" t="s">
        <v>31</v>
      </c>
    </row>
    <row r="269" spans="1:8" x14ac:dyDescent="0.2">
      <c r="A269" s="20"/>
      <c r="B269" s="27" t="s">
        <v>119</v>
      </c>
      <c r="C269" s="40">
        <v>2</v>
      </c>
      <c r="D269" s="41">
        <v>10</v>
      </c>
      <c r="E269" s="41">
        <v>8</v>
      </c>
      <c r="F269" s="20"/>
      <c r="G269" s="3">
        <v>160</v>
      </c>
      <c r="H269" s="27" t="s">
        <v>31</v>
      </c>
    </row>
    <row r="270" spans="1:8" x14ac:dyDescent="0.2">
      <c r="A270" s="20"/>
      <c r="B270" s="27" t="s">
        <v>120</v>
      </c>
      <c r="C270" s="40">
        <v>1</v>
      </c>
      <c r="D270" s="41">
        <v>14</v>
      </c>
      <c r="E270" s="41">
        <v>9.5</v>
      </c>
      <c r="F270" s="20"/>
      <c r="G270" s="3">
        <v>133</v>
      </c>
      <c r="H270" s="27" t="s">
        <v>31</v>
      </c>
    </row>
    <row r="271" spans="1:8" x14ac:dyDescent="0.2">
      <c r="A271" s="20"/>
      <c r="B271" s="27" t="s">
        <v>121</v>
      </c>
      <c r="C271" s="40">
        <v>1</v>
      </c>
      <c r="D271" s="41">
        <v>10.75</v>
      </c>
      <c r="E271" s="41">
        <v>9.5</v>
      </c>
      <c r="F271" s="20"/>
      <c r="G271" s="3">
        <v>102.13</v>
      </c>
      <c r="H271" s="27" t="s">
        <v>31</v>
      </c>
    </row>
    <row r="272" spans="1:8" x14ac:dyDescent="0.2">
      <c r="A272" s="20"/>
      <c r="B272" s="27" t="s">
        <v>121</v>
      </c>
      <c r="C272" s="40">
        <v>2</v>
      </c>
      <c r="D272" s="41">
        <v>8.5</v>
      </c>
      <c r="E272" s="41">
        <v>5.5</v>
      </c>
      <c r="F272" s="20"/>
      <c r="G272" s="3">
        <v>93.5</v>
      </c>
      <c r="H272" s="27" t="s">
        <v>31</v>
      </c>
    </row>
    <row r="273" spans="1:8" x14ac:dyDescent="0.2">
      <c r="A273" s="20"/>
      <c r="B273" s="20"/>
      <c r="C273" s="20"/>
      <c r="D273" s="20"/>
      <c r="E273" s="20"/>
      <c r="F273" s="20"/>
      <c r="G273" s="20"/>
      <c r="H273" s="20"/>
    </row>
    <row r="274" spans="1:8" x14ac:dyDescent="0.2">
      <c r="A274" s="20"/>
      <c r="B274" s="23" t="s">
        <v>214</v>
      </c>
      <c r="C274" s="20"/>
      <c r="D274" s="20"/>
      <c r="E274" s="20"/>
      <c r="F274" s="20"/>
      <c r="G274" s="20"/>
      <c r="H274" s="20"/>
    </row>
    <row r="275" spans="1:8" x14ac:dyDescent="0.2">
      <c r="A275" s="20"/>
      <c r="B275" s="27" t="s">
        <v>195</v>
      </c>
      <c r="C275" s="40">
        <v>6</v>
      </c>
      <c r="D275" s="40">
        <v>8</v>
      </c>
      <c r="E275" s="41">
        <v>1.75</v>
      </c>
      <c r="F275" s="20"/>
      <c r="G275" s="3">
        <v>84</v>
      </c>
      <c r="H275" s="27" t="s">
        <v>31</v>
      </c>
    </row>
    <row r="276" spans="1:8" x14ac:dyDescent="0.2">
      <c r="A276" s="20"/>
      <c r="B276" s="27" t="s">
        <v>196</v>
      </c>
      <c r="C276" s="40">
        <v>4</v>
      </c>
      <c r="D276" s="40">
        <v>6</v>
      </c>
      <c r="E276" s="41">
        <v>1.75</v>
      </c>
      <c r="F276" s="20"/>
      <c r="G276" s="3">
        <v>42</v>
      </c>
      <c r="H276" s="27" t="s">
        <v>31</v>
      </c>
    </row>
    <row r="277" spans="1:8" x14ac:dyDescent="0.2">
      <c r="A277" s="20"/>
      <c r="B277" s="27" t="s">
        <v>197</v>
      </c>
      <c r="C277" s="40">
        <v>4</v>
      </c>
      <c r="D277" s="40">
        <v>5</v>
      </c>
      <c r="E277" s="41">
        <v>1.75</v>
      </c>
      <c r="F277" s="20"/>
      <c r="G277" s="3">
        <v>35</v>
      </c>
      <c r="H277" s="27" t="s">
        <v>31</v>
      </c>
    </row>
    <row r="278" spans="1:8" x14ac:dyDescent="0.2">
      <c r="A278" s="20"/>
      <c r="B278" s="27" t="s">
        <v>215</v>
      </c>
      <c r="C278" s="40">
        <v>2</v>
      </c>
      <c r="D278" s="41">
        <v>24</v>
      </c>
      <c r="E278" s="41">
        <v>3.5</v>
      </c>
      <c r="F278" s="20"/>
      <c r="G278" s="3">
        <v>168</v>
      </c>
      <c r="H278" s="27" t="s">
        <v>31</v>
      </c>
    </row>
    <row r="279" spans="1:8" x14ac:dyDescent="0.2">
      <c r="A279" s="20"/>
      <c r="B279" s="32" t="s">
        <v>110</v>
      </c>
      <c r="C279" s="20"/>
      <c r="D279" s="20"/>
      <c r="E279" s="20"/>
      <c r="F279" s="20"/>
      <c r="G279" s="17">
        <v>2027.63</v>
      </c>
      <c r="H279" s="23" t="s">
        <v>31</v>
      </c>
    </row>
    <row r="280" spans="1:8" ht="51" x14ac:dyDescent="0.2">
      <c r="A280" s="29">
        <v>8.02</v>
      </c>
      <c r="B280" s="21" t="s">
        <v>257</v>
      </c>
      <c r="C280" s="21"/>
      <c r="D280" s="21"/>
      <c r="E280" s="21"/>
      <c r="F280" s="21"/>
      <c r="G280" s="21"/>
      <c r="H280" s="21"/>
    </row>
    <row r="281" spans="1:8" x14ac:dyDescent="0.2">
      <c r="A281" s="20"/>
      <c r="B281" s="27" t="s">
        <v>116</v>
      </c>
      <c r="C281" s="40">
        <v>8</v>
      </c>
      <c r="D281" s="41">
        <v>12</v>
      </c>
      <c r="E281" s="20"/>
      <c r="F281" s="26">
        <v>11</v>
      </c>
      <c r="G281" s="3">
        <v>1056</v>
      </c>
      <c r="H281" s="27" t="s">
        <v>31</v>
      </c>
    </row>
    <row r="282" spans="1:8" x14ac:dyDescent="0.2">
      <c r="A282" s="20"/>
      <c r="B282" s="20"/>
      <c r="C282" s="40">
        <v>8</v>
      </c>
      <c r="D282" s="41">
        <v>12</v>
      </c>
      <c r="E282" s="20"/>
      <c r="F282" s="26">
        <v>11</v>
      </c>
      <c r="G282" s="3">
        <v>1056</v>
      </c>
      <c r="H282" s="27" t="s">
        <v>31</v>
      </c>
    </row>
    <row r="283" spans="1:8" x14ac:dyDescent="0.2">
      <c r="A283" s="20"/>
      <c r="B283" s="27" t="s">
        <v>117</v>
      </c>
      <c r="C283" s="40">
        <v>4</v>
      </c>
      <c r="D283" s="41">
        <v>20</v>
      </c>
      <c r="E283" s="20"/>
      <c r="F283" s="26">
        <v>11</v>
      </c>
      <c r="G283" s="3">
        <v>880</v>
      </c>
      <c r="H283" s="27" t="s">
        <v>31</v>
      </c>
    </row>
    <row r="284" spans="1:8" x14ac:dyDescent="0.2">
      <c r="A284" s="20"/>
      <c r="B284" s="20"/>
      <c r="C284" s="40">
        <v>4</v>
      </c>
      <c r="D284" s="41">
        <v>14.58</v>
      </c>
      <c r="E284" s="20"/>
      <c r="F284" s="26">
        <v>11</v>
      </c>
      <c r="G284" s="3">
        <v>641.52</v>
      </c>
      <c r="H284" s="27" t="s">
        <v>31</v>
      </c>
    </row>
    <row r="285" spans="1:8" x14ac:dyDescent="0.2">
      <c r="A285" s="20"/>
      <c r="B285" s="27" t="s">
        <v>118</v>
      </c>
      <c r="C285" s="40">
        <v>2</v>
      </c>
      <c r="D285" s="41">
        <v>10.25</v>
      </c>
      <c r="E285" s="20"/>
      <c r="F285" s="26">
        <v>11</v>
      </c>
      <c r="G285" s="3">
        <v>225.5</v>
      </c>
      <c r="H285" s="27" t="s">
        <v>31</v>
      </c>
    </row>
    <row r="286" spans="1:8" x14ac:dyDescent="0.2">
      <c r="A286" s="20"/>
      <c r="B286" s="20"/>
      <c r="C286" s="40">
        <v>2</v>
      </c>
      <c r="D286" s="41">
        <v>7.25</v>
      </c>
      <c r="E286" s="20"/>
      <c r="F286" s="26">
        <v>11</v>
      </c>
      <c r="G286" s="3">
        <v>159.5</v>
      </c>
      <c r="H286" s="27" t="s">
        <v>31</v>
      </c>
    </row>
    <row r="287" spans="1:8" x14ac:dyDescent="0.2">
      <c r="A287" s="20"/>
      <c r="B287" s="27" t="s">
        <v>119</v>
      </c>
      <c r="C287" s="40">
        <v>4</v>
      </c>
      <c r="D287" s="41">
        <v>10</v>
      </c>
      <c r="E287" s="20"/>
      <c r="F287" s="26">
        <v>11</v>
      </c>
      <c r="G287" s="3">
        <v>440</v>
      </c>
      <c r="H287" s="27" t="s">
        <v>31</v>
      </c>
    </row>
    <row r="288" spans="1:8" x14ac:dyDescent="0.2">
      <c r="A288" s="20"/>
      <c r="B288" s="20"/>
      <c r="C288" s="40">
        <v>4</v>
      </c>
      <c r="D288" s="41">
        <v>8</v>
      </c>
      <c r="E288" s="20"/>
      <c r="F288" s="26">
        <v>11</v>
      </c>
      <c r="G288" s="3">
        <v>352</v>
      </c>
      <c r="H288" s="27" t="s">
        <v>31</v>
      </c>
    </row>
    <row r="289" spans="1:8" x14ac:dyDescent="0.2">
      <c r="A289" s="20"/>
      <c r="B289" s="27" t="s">
        <v>120</v>
      </c>
      <c r="C289" s="40">
        <v>2</v>
      </c>
      <c r="D289" s="41">
        <v>14</v>
      </c>
      <c r="E289" s="20"/>
      <c r="F289" s="26">
        <v>11</v>
      </c>
      <c r="G289" s="3">
        <v>308</v>
      </c>
      <c r="H289" s="27" t="s">
        <v>31</v>
      </c>
    </row>
    <row r="290" spans="1:8" x14ac:dyDescent="0.2">
      <c r="A290" s="20"/>
      <c r="B290" s="20"/>
      <c r="C290" s="40">
        <v>1</v>
      </c>
      <c r="D290" s="41">
        <v>9.5</v>
      </c>
      <c r="E290" s="20"/>
      <c r="F290" s="26">
        <v>11</v>
      </c>
      <c r="G290" s="3">
        <v>104.5</v>
      </c>
      <c r="H290" s="27" t="s">
        <v>31</v>
      </c>
    </row>
    <row r="291" spans="1:8" x14ac:dyDescent="0.2">
      <c r="A291" s="20"/>
      <c r="B291" s="27" t="s">
        <v>121</v>
      </c>
      <c r="C291" s="40">
        <v>2</v>
      </c>
      <c r="D291" s="41">
        <v>20</v>
      </c>
      <c r="E291" s="20"/>
      <c r="F291" s="26">
        <v>11</v>
      </c>
      <c r="G291" s="3">
        <v>440</v>
      </c>
      <c r="H291" s="27" t="s">
        <v>31</v>
      </c>
    </row>
    <row r="292" spans="1:8" x14ac:dyDescent="0.2">
      <c r="A292" s="20"/>
      <c r="B292" s="20"/>
      <c r="C292" s="40">
        <v>2</v>
      </c>
      <c r="D292" s="41">
        <v>5</v>
      </c>
      <c r="E292" s="20"/>
      <c r="F292" s="26">
        <v>11</v>
      </c>
      <c r="G292" s="3">
        <v>110</v>
      </c>
      <c r="H292" s="27" t="s">
        <v>31</v>
      </c>
    </row>
    <row r="293" spans="1:8" x14ac:dyDescent="0.2">
      <c r="A293" s="20"/>
      <c r="B293" s="27" t="s">
        <v>121</v>
      </c>
      <c r="C293" s="40">
        <v>1</v>
      </c>
      <c r="D293" s="41">
        <v>21</v>
      </c>
      <c r="E293" s="20"/>
      <c r="F293" s="26">
        <v>11</v>
      </c>
      <c r="G293" s="3">
        <v>231</v>
      </c>
      <c r="H293" s="27" t="s">
        <v>31</v>
      </c>
    </row>
    <row r="294" spans="1:8" x14ac:dyDescent="0.2">
      <c r="A294" s="20"/>
      <c r="B294" s="132" t="s">
        <v>216</v>
      </c>
      <c r="C294" s="133"/>
      <c r="D294" s="134"/>
      <c r="E294" s="130" t="s">
        <v>186</v>
      </c>
      <c r="F294" s="131"/>
      <c r="G294" s="17">
        <v>6004.02</v>
      </c>
      <c r="H294" s="23" t="s">
        <v>31</v>
      </c>
    </row>
    <row r="295" spans="1:8" x14ac:dyDescent="0.2">
      <c r="A295" s="20"/>
      <c r="B295" s="32" t="s">
        <v>189</v>
      </c>
      <c r="C295" s="20"/>
      <c r="D295" s="20"/>
      <c r="E295" s="20"/>
      <c r="F295" s="20"/>
      <c r="G295" s="20"/>
      <c r="H295" s="20"/>
    </row>
    <row r="296" spans="1:8" x14ac:dyDescent="0.2">
      <c r="A296" s="20"/>
      <c r="B296" s="2" t="s">
        <v>217</v>
      </c>
      <c r="C296" s="40">
        <v>2</v>
      </c>
      <c r="D296" s="41">
        <v>323</v>
      </c>
      <c r="E296" s="20"/>
      <c r="F296" s="20"/>
      <c r="G296" s="3">
        <v>646</v>
      </c>
      <c r="H296" s="27" t="s">
        <v>31</v>
      </c>
    </row>
    <row r="297" spans="1:8" x14ac:dyDescent="0.2">
      <c r="A297" s="20"/>
      <c r="B297" s="32" t="s">
        <v>218</v>
      </c>
      <c r="C297" s="20"/>
      <c r="D297" s="20"/>
      <c r="E297" s="20"/>
      <c r="F297" s="20"/>
      <c r="G297" s="20"/>
      <c r="H297" s="20"/>
    </row>
    <row r="298" spans="1:8" x14ac:dyDescent="0.2">
      <c r="A298" s="20"/>
      <c r="B298" s="2" t="s">
        <v>219</v>
      </c>
      <c r="C298" s="40">
        <v>1</v>
      </c>
      <c r="D298" s="41">
        <v>555.5</v>
      </c>
      <c r="E298" s="20"/>
      <c r="F298" s="20"/>
      <c r="G298" s="3">
        <v>555.5</v>
      </c>
      <c r="H298" s="27" t="s">
        <v>31</v>
      </c>
    </row>
    <row r="299" spans="1:8" x14ac:dyDescent="0.2">
      <c r="A299" s="20"/>
      <c r="B299" s="20"/>
      <c r="C299" s="20"/>
      <c r="D299" s="20"/>
      <c r="E299" s="135" t="s">
        <v>199</v>
      </c>
      <c r="F299" s="136"/>
      <c r="G299" s="17">
        <v>1201.5</v>
      </c>
      <c r="H299" s="23" t="s">
        <v>31</v>
      </c>
    </row>
    <row r="300" spans="1:8" x14ac:dyDescent="0.2">
      <c r="A300" s="20"/>
      <c r="B300" s="32" t="s">
        <v>110</v>
      </c>
      <c r="C300" s="20"/>
      <c r="D300" s="20"/>
      <c r="E300" s="139" t="s">
        <v>220</v>
      </c>
      <c r="F300" s="140"/>
      <c r="G300" s="17">
        <v>4802.5200000000004</v>
      </c>
      <c r="H300" s="23" t="s">
        <v>31</v>
      </c>
    </row>
    <row r="301" spans="1:8" ht="63.75" x14ac:dyDescent="0.2">
      <c r="A301" s="26">
        <v>9.0299999999999994</v>
      </c>
      <c r="B301" s="46" t="s">
        <v>221</v>
      </c>
      <c r="C301" s="21"/>
      <c r="D301" s="21"/>
      <c r="E301" s="21"/>
      <c r="F301" s="21"/>
      <c r="G301" s="21"/>
      <c r="H301" s="21"/>
    </row>
    <row r="302" spans="1:8" x14ac:dyDescent="0.2">
      <c r="A302" s="20"/>
      <c r="B302" s="20"/>
      <c r="C302" s="40">
        <v>1</v>
      </c>
      <c r="D302" s="41">
        <v>258</v>
      </c>
      <c r="E302" s="45">
        <v>11</v>
      </c>
      <c r="F302" s="20"/>
      <c r="G302" s="3">
        <v>2838</v>
      </c>
      <c r="H302" s="27" t="s">
        <v>31</v>
      </c>
    </row>
    <row r="303" spans="1:8" x14ac:dyDescent="0.2">
      <c r="A303" s="20"/>
      <c r="B303" s="20"/>
      <c r="C303" s="20"/>
      <c r="D303" s="20"/>
      <c r="E303" s="130" t="s">
        <v>186</v>
      </c>
      <c r="F303" s="131"/>
      <c r="G303" s="17">
        <v>2838</v>
      </c>
      <c r="H303" s="23" t="s">
        <v>31</v>
      </c>
    </row>
    <row r="304" spans="1:8" x14ac:dyDescent="0.2">
      <c r="A304" s="20"/>
      <c r="B304" s="132" t="s">
        <v>216</v>
      </c>
      <c r="C304" s="133"/>
      <c r="D304" s="134"/>
      <c r="E304" s="20"/>
      <c r="F304" s="20"/>
      <c r="G304" s="20"/>
      <c r="H304" s="20"/>
    </row>
    <row r="305" spans="1:8" x14ac:dyDescent="0.2">
      <c r="A305" s="20"/>
      <c r="B305" s="32" t="s">
        <v>189</v>
      </c>
      <c r="C305" s="20"/>
      <c r="D305" s="20"/>
      <c r="E305" s="20"/>
      <c r="F305" s="20"/>
      <c r="G305" s="20"/>
      <c r="H305" s="20"/>
    </row>
    <row r="306" spans="1:8" x14ac:dyDescent="0.2">
      <c r="A306" s="20"/>
      <c r="B306" s="27" t="s">
        <v>151</v>
      </c>
      <c r="C306" s="40">
        <v>1</v>
      </c>
      <c r="D306" s="41">
        <v>5</v>
      </c>
      <c r="E306" s="41">
        <v>0.75</v>
      </c>
      <c r="F306" s="42">
        <v>8.5</v>
      </c>
      <c r="G306" s="3">
        <v>31.88</v>
      </c>
      <c r="H306" s="27" t="s">
        <v>31</v>
      </c>
    </row>
    <row r="307" spans="1:8" x14ac:dyDescent="0.2">
      <c r="A307" s="20"/>
      <c r="B307" s="32" t="s">
        <v>218</v>
      </c>
      <c r="C307" s="20"/>
      <c r="D307" s="20"/>
      <c r="E307" s="20"/>
      <c r="F307" s="20"/>
      <c r="G307" s="20"/>
      <c r="H307" s="20"/>
    </row>
    <row r="308" spans="1:8" x14ac:dyDescent="0.2">
      <c r="A308" s="20"/>
      <c r="B308" s="2" t="s">
        <v>219</v>
      </c>
      <c r="C308" s="40">
        <v>1</v>
      </c>
      <c r="D308" s="41">
        <v>555.5</v>
      </c>
      <c r="E308" s="20"/>
      <c r="F308" s="20"/>
      <c r="G308" s="3">
        <v>555.5</v>
      </c>
      <c r="H308" s="27" t="s">
        <v>31</v>
      </c>
    </row>
    <row r="309" spans="1:8" x14ac:dyDescent="0.2">
      <c r="A309" s="20"/>
      <c r="B309" s="20"/>
      <c r="C309" s="20"/>
      <c r="D309" s="20"/>
      <c r="E309" s="135" t="s">
        <v>199</v>
      </c>
      <c r="F309" s="136"/>
      <c r="G309" s="17">
        <v>587.38</v>
      </c>
      <c r="H309" s="23" t="s">
        <v>31</v>
      </c>
    </row>
    <row r="310" spans="1:8" x14ac:dyDescent="0.2">
      <c r="A310" s="20"/>
      <c r="B310" s="32" t="s">
        <v>110</v>
      </c>
      <c r="C310" s="20"/>
      <c r="D310" s="20"/>
      <c r="E310" s="20"/>
      <c r="F310" s="20"/>
      <c r="G310" s="17">
        <v>2250.63</v>
      </c>
      <c r="H310" s="23" t="s">
        <v>31</v>
      </c>
    </row>
    <row r="311" spans="1:8" x14ac:dyDescent="0.2">
      <c r="A311" s="9">
        <v>9</v>
      </c>
      <c r="B311" s="10" t="s">
        <v>57</v>
      </c>
      <c r="C311" s="20"/>
      <c r="D311" s="20"/>
      <c r="E311" s="20"/>
      <c r="F311" s="20"/>
      <c r="G311" s="20"/>
      <c r="H311" s="20"/>
    </row>
    <row r="312" spans="1:8" ht="51" x14ac:dyDescent="0.2">
      <c r="A312" s="26">
        <v>9.01</v>
      </c>
      <c r="B312" s="21" t="s">
        <v>258</v>
      </c>
      <c r="C312" s="4"/>
      <c r="D312" s="4"/>
      <c r="E312" s="4"/>
      <c r="F312" s="4"/>
      <c r="G312" s="4"/>
      <c r="H312" s="4"/>
    </row>
    <row r="313" spans="1:8" x14ac:dyDescent="0.2">
      <c r="A313" s="20"/>
      <c r="B313" s="20"/>
      <c r="C313" s="40">
        <v>1</v>
      </c>
      <c r="D313" s="41">
        <v>1950</v>
      </c>
      <c r="E313" s="20"/>
      <c r="F313" s="26">
        <v>0.5</v>
      </c>
      <c r="G313" s="3">
        <v>975</v>
      </c>
      <c r="H313" s="27" t="s">
        <v>32</v>
      </c>
    </row>
    <row r="314" spans="1:8" x14ac:dyDescent="0.2">
      <c r="A314" s="20"/>
      <c r="B314" s="2" t="s">
        <v>122</v>
      </c>
      <c r="C314" s="40">
        <v>1</v>
      </c>
      <c r="D314" s="41">
        <v>211</v>
      </c>
      <c r="E314" s="41">
        <v>3</v>
      </c>
      <c r="F314" s="26">
        <v>1</v>
      </c>
      <c r="G314" s="3">
        <v>633</v>
      </c>
      <c r="H314" s="27" t="s">
        <v>32</v>
      </c>
    </row>
    <row r="315" spans="1:8" x14ac:dyDescent="0.2">
      <c r="A315" s="20"/>
      <c r="B315" s="32" t="s">
        <v>110</v>
      </c>
      <c r="C315" s="20"/>
      <c r="D315" s="20"/>
      <c r="E315" s="20"/>
      <c r="F315" s="20"/>
      <c r="G315" s="17">
        <v>13643.63</v>
      </c>
      <c r="H315" s="23" t="s">
        <v>32</v>
      </c>
    </row>
    <row r="316" spans="1:8" ht="76.5" x14ac:dyDescent="0.2">
      <c r="A316" s="29">
        <v>9.02</v>
      </c>
      <c r="B316" s="21" t="s">
        <v>259</v>
      </c>
      <c r="C316" s="21"/>
      <c r="D316" s="21"/>
      <c r="E316" s="21"/>
      <c r="F316" s="21"/>
      <c r="G316" s="21"/>
      <c r="H316" s="21"/>
    </row>
    <row r="317" spans="1:8" x14ac:dyDescent="0.2">
      <c r="A317" s="20"/>
      <c r="B317" s="2" t="s">
        <v>131</v>
      </c>
      <c r="C317" s="40">
        <v>1</v>
      </c>
      <c r="D317" s="41">
        <v>1800</v>
      </c>
      <c r="E317" s="20"/>
      <c r="F317" s="26">
        <v>0.25</v>
      </c>
      <c r="G317" s="3">
        <v>450</v>
      </c>
      <c r="H317" s="27" t="s">
        <v>32</v>
      </c>
    </row>
    <row r="318" spans="1:8" x14ac:dyDescent="0.2">
      <c r="A318" s="20"/>
      <c r="B318" s="2" t="s">
        <v>122</v>
      </c>
      <c r="C318" s="40">
        <v>1</v>
      </c>
      <c r="D318" s="41">
        <v>211</v>
      </c>
      <c r="E318" s="41">
        <v>3</v>
      </c>
      <c r="F318" s="26">
        <v>0.25</v>
      </c>
      <c r="G318" s="3">
        <v>158.25</v>
      </c>
      <c r="H318" s="27" t="s">
        <v>32</v>
      </c>
    </row>
    <row r="319" spans="1:8" x14ac:dyDescent="0.2">
      <c r="A319" s="20"/>
      <c r="B319" s="32" t="s">
        <v>110</v>
      </c>
      <c r="C319" s="20"/>
      <c r="D319" s="20"/>
      <c r="E319" s="20"/>
      <c r="F319" s="20"/>
      <c r="G319" s="17">
        <v>608.25</v>
      </c>
      <c r="H319" s="23" t="s">
        <v>32</v>
      </c>
    </row>
    <row r="320" spans="1:8" x14ac:dyDescent="0.2">
      <c r="A320" s="20"/>
      <c r="B320" s="20"/>
      <c r="C320" s="20"/>
      <c r="D320" s="20"/>
      <c r="E320" s="20"/>
      <c r="F320" s="20"/>
      <c r="G320" s="20"/>
      <c r="H320" s="20"/>
    </row>
    <row r="321" spans="1:8" ht="76.5" x14ac:dyDescent="0.2">
      <c r="A321" s="26">
        <v>9.0299999999999994</v>
      </c>
      <c r="B321" s="21" t="s">
        <v>260</v>
      </c>
      <c r="C321" s="21"/>
      <c r="D321" s="21"/>
      <c r="E321" s="21"/>
      <c r="F321" s="21"/>
      <c r="G321" s="21"/>
      <c r="H321" s="21"/>
    </row>
    <row r="322" spans="1:8" x14ac:dyDescent="0.2">
      <c r="A322" s="20"/>
      <c r="B322" s="2" t="s">
        <v>122</v>
      </c>
      <c r="C322" s="40">
        <v>1</v>
      </c>
      <c r="D322" s="41">
        <v>211</v>
      </c>
      <c r="E322" s="41">
        <v>3</v>
      </c>
      <c r="F322" s="20"/>
      <c r="G322" s="3">
        <v>633</v>
      </c>
      <c r="H322" s="27" t="s">
        <v>31</v>
      </c>
    </row>
    <row r="323" spans="1:8" x14ac:dyDescent="0.2">
      <c r="A323" s="20"/>
      <c r="B323" s="32" t="s">
        <v>110</v>
      </c>
      <c r="C323" s="20"/>
      <c r="D323" s="20"/>
      <c r="E323" s="20"/>
      <c r="F323" s="20"/>
      <c r="G323" s="17">
        <v>633</v>
      </c>
      <c r="H323" s="23" t="s">
        <v>31</v>
      </c>
    </row>
    <row r="324" spans="1:8" ht="76.5" x14ac:dyDescent="0.2">
      <c r="A324" s="29">
        <v>9.0399999999999991</v>
      </c>
      <c r="B324" s="21" t="s">
        <v>261</v>
      </c>
      <c r="C324" s="21"/>
      <c r="D324" s="21"/>
      <c r="E324" s="137" t="s">
        <v>222</v>
      </c>
      <c r="F324" s="138"/>
      <c r="G324" s="21"/>
      <c r="H324" s="21"/>
    </row>
    <row r="325" spans="1:8" x14ac:dyDescent="0.2">
      <c r="A325" s="20"/>
      <c r="B325" s="2" t="s">
        <v>223</v>
      </c>
      <c r="C325" s="40">
        <v>1</v>
      </c>
      <c r="D325" s="41">
        <v>211</v>
      </c>
      <c r="E325" s="41">
        <v>0.5</v>
      </c>
      <c r="F325" s="20"/>
      <c r="G325" s="3">
        <v>105.5</v>
      </c>
      <c r="H325" s="27" t="s">
        <v>68</v>
      </c>
    </row>
    <row r="326" spans="1:8" x14ac:dyDescent="0.2">
      <c r="A326" s="20"/>
      <c r="B326" s="32" t="s">
        <v>110</v>
      </c>
      <c r="C326" s="20"/>
      <c r="D326" s="20"/>
      <c r="E326" s="20"/>
      <c r="F326" s="20"/>
      <c r="G326" s="17">
        <v>105.5</v>
      </c>
      <c r="H326" s="23" t="s">
        <v>68</v>
      </c>
    </row>
    <row r="327" spans="1:8" ht="102" x14ac:dyDescent="0.2">
      <c r="A327" s="29">
        <v>9.0500000000000007</v>
      </c>
      <c r="B327" s="21" t="s">
        <v>262</v>
      </c>
      <c r="C327" s="21"/>
      <c r="D327" s="21"/>
      <c r="E327" s="21"/>
      <c r="F327" s="21"/>
      <c r="G327" s="21"/>
      <c r="H327" s="21"/>
    </row>
    <row r="328" spans="1:8" x14ac:dyDescent="0.2">
      <c r="A328" s="20"/>
      <c r="B328" s="27" t="s">
        <v>119</v>
      </c>
      <c r="C328" s="40">
        <v>1</v>
      </c>
      <c r="D328" s="41">
        <v>10</v>
      </c>
      <c r="E328" s="41">
        <v>8</v>
      </c>
      <c r="F328" s="20"/>
      <c r="G328" s="3">
        <v>80</v>
      </c>
      <c r="H328" s="27" t="s">
        <v>31</v>
      </c>
    </row>
    <row r="329" spans="1:8" x14ac:dyDescent="0.2">
      <c r="A329" s="20"/>
      <c r="B329" s="27" t="s">
        <v>118</v>
      </c>
      <c r="C329" s="40">
        <v>2</v>
      </c>
      <c r="D329" s="41">
        <v>14</v>
      </c>
      <c r="E329" s="41">
        <v>7</v>
      </c>
      <c r="F329" s="20"/>
      <c r="G329" s="3">
        <v>196</v>
      </c>
      <c r="H329" s="27" t="s">
        <v>31</v>
      </c>
    </row>
    <row r="330" spans="1:8" x14ac:dyDescent="0.2">
      <c r="A330" s="20"/>
      <c r="B330" s="32" t="s">
        <v>110</v>
      </c>
      <c r="C330" s="20"/>
      <c r="D330" s="20"/>
      <c r="E330" s="20"/>
      <c r="F330" s="20"/>
      <c r="G330" s="17">
        <v>276</v>
      </c>
      <c r="H330" s="23" t="s">
        <v>31</v>
      </c>
    </row>
    <row r="331" spans="1:8" ht="153" x14ac:dyDescent="0.2">
      <c r="A331" s="29">
        <v>9.06</v>
      </c>
      <c r="B331" s="21" t="s">
        <v>263</v>
      </c>
      <c r="C331" s="21"/>
      <c r="D331" s="21"/>
      <c r="E331" s="21"/>
      <c r="F331" s="21"/>
      <c r="G331" s="21"/>
      <c r="H331" s="21"/>
    </row>
    <row r="332" spans="1:8" x14ac:dyDescent="0.2">
      <c r="A332" s="4"/>
      <c r="B332" s="27" t="s">
        <v>116</v>
      </c>
      <c r="C332" s="40">
        <v>4</v>
      </c>
      <c r="D332" s="40">
        <v>12</v>
      </c>
      <c r="E332" s="40">
        <v>12</v>
      </c>
      <c r="F332" s="4"/>
      <c r="G332" s="3">
        <v>576</v>
      </c>
      <c r="H332" s="27" t="s">
        <v>31</v>
      </c>
    </row>
    <row r="333" spans="1:8" x14ac:dyDescent="0.2">
      <c r="A333" s="4"/>
      <c r="B333" s="27" t="s">
        <v>117</v>
      </c>
      <c r="C333" s="40">
        <v>2</v>
      </c>
      <c r="D333" s="40">
        <v>12</v>
      </c>
      <c r="E333" s="41">
        <v>18.25</v>
      </c>
      <c r="F333" s="4"/>
      <c r="G333" s="3">
        <v>438</v>
      </c>
      <c r="H333" s="27" t="s">
        <v>31</v>
      </c>
    </row>
    <row r="334" spans="1:8" x14ac:dyDescent="0.2">
      <c r="A334" s="4"/>
      <c r="B334" s="27" t="s">
        <v>118</v>
      </c>
      <c r="C334" s="40">
        <v>2</v>
      </c>
      <c r="D334" s="40">
        <v>14</v>
      </c>
      <c r="E334" s="40">
        <v>7</v>
      </c>
      <c r="F334" s="4"/>
      <c r="G334" s="3">
        <v>196</v>
      </c>
      <c r="H334" s="27" t="s">
        <v>31</v>
      </c>
    </row>
    <row r="335" spans="1:8" x14ac:dyDescent="0.2">
      <c r="A335" s="4"/>
      <c r="B335" s="27" t="s">
        <v>119</v>
      </c>
      <c r="C335" s="40">
        <v>2</v>
      </c>
      <c r="D335" s="40">
        <v>10</v>
      </c>
      <c r="E335" s="40">
        <v>8</v>
      </c>
      <c r="F335" s="4"/>
      <c r="G335" s="3">
        <v>160</v>
      </c>
      <c r="H335" s="27" t="s">
        <v>31</v>
      </c>
    </row>
    <row r="336" spans="1:8" x14ac:dyDescent="0.2">
      <c r="A336" s="4"/>
      <c r="B336" s="27" t="s">
        <v>120</v>
      </c>
      <c r="C336" s="40">
        <v>1</v>
      </c>
      <c r="D336" s="40">
        <v>14</v>
      </c>
      <c r="E336" s="42">
        <v>9.5</v>
      </c>
      <c r="F336" s="4"/>
      <c r="G336" s="3">
        <v>133</v>
      </c>
      <c r="H336" s="27" t="s">
        <v>31</v>
      </c>
    </row>
    <row r="337" spans="1:8" x14ac:dyDescent="0.2">
      <c r="A337" s="4"/>
      <c r="B337" s="27" t="s">
        <v>121</v>
      </c>
      <c r="C337" s="40">
        <v>1</v>
      </c>
      <c r="D337" s="41">
        <v>10.75</v>
      </c>
      <c r="E337" s="42">
        <v>9.5</v>
      </c>
      <c r="F337" s="4"/>
      <c r="G337" s="3">
        <v>102.13</v>
      </c>
      <c r="H337" s="27" t="s">
        <v>31</v>
      </c>
    </row>
    <row r="338" spans="1:8" x14ac:dyDescent="0.2">
      <c r="A338" s="4"/>
      <c r="B338" s="27" t="s">
        <v>121</v>
      </c>
      <c r="C338" s="40">
        <v>2</v>
      </c>
      <c r="D338" s="42">
        <v>8.5</v>
      </c>
      <c r="E338" s="42">
        <v>5.5</v>
      </c>
      <c r="F338" s="4"/>
      <c r="G338" s="3">
        <v>93.5</v>
      </c>
      <c r="H338" s="27" t="s">
        <v>31</v>
      </c>
    </row>
    <row r="339" spans="1:8" x14ac:dyDescent="0.2">
      <c r="A339" s="20"/>
      <c r="B339" s="32" t="s">
        <v>110</v>
      </c>
      <c r="C339" s="20"/>
      <c r="D339" s="20"/>
      <c r="E339" s="20"/>
      <c r="F339" s="20"/>
      <c r="G339" s="17">
        <v>1698.63</v>
      </c>
      <c r="H339" s="23" t="s">
        <v>31</v>
      </c>
    </row>
    <row r="340" spans="1:8" ht="114.75" x14ac:dyDescent="0.2">
      <c r="A340" s="54">
        <v>9.08</v>
      </c>
      <c r="B340" s="21" t="s">
        <v>264</v>
      </c>
      <c r="C340" s="21"/>
      <c r="D340" s="21"/>
      <c r="E340" s="21"/>
      <c r="F340" s="21"/>
      <c r="G340" s="21"/>
      <c r="H340" s="21"/>
    </row>
    <row r="341" spans="1:8" x14ac:dyDescent="0.2">
      <c r="A341" s="20"/>
      <c r="B341" s="27" t="s">
        <v>265</v>
      </c>
      <c r="C341" s="40">
        <v>4</v>
      </c>
      <c r="D341" s="45">
        <v>18</v>
      </c>
      <c r="E341" s="47">
        <v>1</v>
      </c>
      <c r="F341" s="20"/>
      <c r="G341" s="3">
        <v>72</v>
      </c>
      <c r="H341" s="27" t="s">
        <v>31</v>
      </c>
    </row>
    <row r="342" spans="1:8" x14ac:dyDescent="0.2">
      <c r="A342" s="20"/>
      <c r="B342" s="20"/>
      <c r="C342" s="40">
        <v>4</v>
      </c>
      <c r="D342" s="41">
        <v>18</v>
      </c>
      <c r="E342" s="47">
        <v>0.5</v>
      </c>
      <c r="F342" s="20"/>
      <c r="G342" s="3">
        <v>36</v>
      </c>
      <c r="H342" s="27" t="s">
        <v>31</v>
      </c>
    </row>
    <row r="343" spans="1:8" x14ac:dyDescent="0.2">
      <c r="A343" s="20"/>
      <c r="B343" s="27" t="s">
        <v>266</v>
      </c>
      <c r="C343" s="55">
        <v>18</v>
      </c>
      <c r="D343" s="56">
        <v>3.5</v>
      </c>
      <c r="E343" s="57">
        <v>1</v>
      </c>
      <c r="F343" s="20"/>
      <c r="G343" s="49">
        <v>63</v>
      </c>
      <c r="H343" s="27" t="s">
        <v>267</v>
      </c>
    </row>
    <row r="344" spans="1:8" x14ac:dyDescent="0.2">
      <c r="A344" s="20"/>
      <c r="B344" s="20"/>
      <c r="C344" s="55">
        <v>18</v>
      </c>
      <c r="D344" s="56">
        <v>3.5</v>
      </c>
      <c r="E344" s="57">
        <v>0.5</v>
      </c>
      <c r="F344" s="20"/>
      <c r="G344" s="49">
        <v>31.5</v>
      </c>
      <c r="H344" s="27" t="s">
        <v>267</v>
      </c>
    </row>
    <row r="345" spans="1:8" x14ac:dyDescent="0.2">
      <c r="A345" s="20"/>
      <c r="B345" s="27" t="s">
        <v>268</v>
      </c>
      <c r="C345" s="55">
        <v>1</v>
      </c>
      <c r="D345" s="56">
        <v>8</v>
      </c>
      <c r="E345" s="57">
        <v>4</v>
      </c>
      <c r="F345" s="20"/>
      <c r="G345" s="49">
        <v>32</v>
      </c>
      <c r="H345" s="27" t="s">
        <v>267</v>
      </c>
    </row>
    <row r="346" spans="1:8" x14ac:dyDescent="0.2">
      <c r="A346" s="20"/>
      <c r="B346" s="32" t="s">
        <v>110</v>
      </c>
      <c r="C346" s="20"/>
      <c r="D346" s="20"/>
      <c r="E346" s="20"/>
      <c r="F346" s="20"/>
      <c r="G346" s="17">
        <v>234.5</v>
      </c>
      <c r="H346" s="23" t="s">
        <v>31</v>
      </c>
    </row>
    <row r="347" spans="1:8" ht="63.75" x14ac:dyDescent="0.2">
      <c r="A347" s="54">
        <v>9.1</v>
      </c>
      <c r="B347" s="21" t="s">
        <v>269</v>
      </c>
      <c r="C347" s="21"/>
      <c r="D347" s="21"/>
      <c r="E347" s="21"/>
      <c r="F347" s="21"/>
      <c r="G347" s="21"/>
      <c r="H347" s="21"/>
    </row>
    <row r="348" spans="1:8" x14ac:dyDescent="0.2">
      <c r="A348" s="20"/>
      <c r="B348" s="27" t="s">
        <v>224</v>
      </c>
      <c r="C348" s="40">
        <v>18</v>
      </c>
      <c r="D348" s="41">
        <v>3.5</v>
      </c>
      <c r="E348" s="20"/>
      <c r="F348" s="20"/>
      <c r="G348" s="49">
        <v>63</v>
      </c>
      <c r="H348" s="27" t="s">
        <v>68</v>
      </c>
    </row>
    <row r="349" spans="1:8" x14ac:dyDescent="0.2">
      <c r="A349" s="20"/>
      <c r="B349" s="27" t="s">
        <v>225</v>
      </c>
      <c r="C349" s="40">
        <v>2</v>
      </c>
      <c r="D349" s="41">
        <v>8</v>
      </c>
      <c r="E349" s="20"/>
      <c r="F349" s="20"/>
      <c r="G349" s="49">
        <v>16</v>
      </c>
      <c r="H349" s="27" t="s">
        <v>68</v>
      </c>
    </row>
    <row r="350" spans="1:8" x14ac:dyDescent="0.2">
      <c r="A350" s="20"/>
      <c r="B350" s="27" t="s">
        <v>226</v>
      </c>
      <c r="C350" s="40">
        <v>18</v>
      </c>
      <c r="D350" s="41">
        <v>3.5</v>
      </c>
      <c r="E350" s="20"/>
      <c r="F350" s="20"/>
      <c r="G350" s="49">
        <v>63</v>
      </c>
      <c r="H350" s="27" t="s">
        <v>68</v>
      </c>
    </row>
    <row r="351" spans="1:8" x14ac:dyDescent="0.2">
      <c r="A351" s="20"/>
      <c r="B351" s="32" t="s">
        <v>110</v>
      </c>
      <c r="C351" s="20"/>
      <c r="D351" s="20"/>
      <c r="E351" s="20"/>
      <c r="F351" s="20"/>
      <c r="G351" s="17">
        <v>142</v>
      </c>
      <c r="H351" s="23" t="s">
        <v>68</v>
      </c>
    </row>
    <row r="352" spans="1:8" x14ac:dyDescent="0.2">
      <c r="A352" s="58">
        <v>10</v>
      </c>
      <c r="B352" s="10" t="s">
        <v>70</v>
      </c>
      <c r="C352" s="4"/>
      <c r="D352" s="4"/>
      <c r="E352" s="4"/>
      <c r="F352" s="4"/>
      <c r="G352" s="4"/>
      <c r="H352" s="4"/>
    </row>
    <row r="353" spans="1:8" ht="127.5" x14ac:dyDescent="0.2">
      <c r="A353" s="54">
        <v>11.01</v>
      </c>
      <c r="B353" s="21" t="s">
        <v>270</v>
      </c>
      <c r="C353" s="21"/>
      <c r="D353" s="21"/>
      <c r="E353" s="21"/>
      <c r="F353" s="21"/>
      <c r="G353" s="21"/>
      <c r="H353" s="21"/>
    </row>
    <row r="354" spans="1:8" x14ac:dyDescent="0.2">
      <c r="A354" s="20"/>
      <c r="B354" s="2" t="s">
        <v>227</v>
      </c>
      <c r="C354" s="20"/>
      <c r="D354" s="20"/>
      <c r="E354" s="20"/>
      <c r="F354" s="20"/>
      <c r="G354" s="3">
        <v>4802.5200000000004</v>
      </c>
      <c r="H354" s="27" t="s">
        <v>31</v>
      </c>
    </row>
    <row r="355" spans="1:8" x14ac:dyDescent="0.2">
      <c r="A355" s="20"/>
      <c r="B355" s="32" t="s">
        <v>110</v>
      </c>
      <c r="C355" s="20"/>
      <c r="D355" s="20"/>
      <c r="E355" s="20"/>
      <c r="F355" s="20"/>
      <c r="G355" s="17">
        <v>4802.5200000000004</v>
      </c>
      <c r="H355" s="23" t="s">
        <v>31</v>
      </c>
    </row>
    <row r="356" spans="1:8" ht="114.75" x14ac:dyDescent="0.2">
      <c r="A356" s="54">
        <v>11.02</v>
      </c>
      <c r="B356" s="21" t="s">
        <v>271</v>
      </c>
      <c r="C356" s="21"/>
      <c r="D356" s="21"/>
      <c r="E356" s="21"/>
      <c r="F356" s="21"/>
      <c r="G356" s="21"/>
      <c r="H356" s="21"/>
    </row>
    <row r="357" spans="1:8" x14ac:dyDescent="0.2">
      <c r="A357" s="20"/>
      <c r="B357" s="2" t="s">
        <v>228</v>
      </c>
      <c r="C357" s="20"/>
      <c r="D357" s="20"/>
      <c r="E357" s="20"/>
      <c r="F357" s="20"/>
      <c r="G357" s="3">
        <v>2027.63</v>
      </c>
      <c r="H357" s="27" t="s">
        <v>31</v>
      </c>
    </row>
    <row r="358" spans="1:8" x14ac:dyDescent="0.2">
      <c r="A358" s="20"/>
      <c r="B358" s="32" t="s">
        <v>110</v>
      </c>
      <c r="C358" s="20"/>
      <c r="D358" s="20"/>
      <c r="E358" s="20"/>
      <c r="F358" s="20"/>
      <c r="G358" s="17">
        <v>2027.63</v>
      </c>
      <c r="H358" s="23" t="s">
        <v>31</v>
      </c>
    </row>
    <row r="359" spans="1:8" ht="51" x14ac:dyDescent="0.2">
      <c r="A359" s="54">
        <v>11.05</v>
      </c>
      <c r="B359" s="21" t="s">
        <v>272</v>
      </c>
      <c r="C359" s="21"/>
      <c r="D359" s="21"/>
      <c r="E359" s="21"/>
      <c r="F359" s="21"/>
      <c r="G359" s="21"/>
      <c r="H359" s="21"/>
    </row>
    <row r="360" spans="1:8" x14ac:dyDescent="0.2">
      <c r="A360" s="20"/>
      <c r="B360" s="20"/>
      <c r="C360" s="40">
        <v>1</v>
      </c>
      <c r="D360" s="41">
        <v>450</v>
      </c>
      <c r="E360" s="26">
        <v>11</v>
      </c>
      <c r="F360" s="20"/>
      <c r="G360" s="3">
        <v>4950</v>
      </c>
      <c r="H360" s="27" t="s">
        <v>31</v>
      </c>
    </row>
    <row r="361" spans="1:8" x14ac:dyDescent="0.2">
      <c r="A361" s="20"/>
      <c r="B361" s="32" t="s">
        <v>110</v>
      </c>
      <c r="C361" s="20"/>
      <c r="D361" s="20"/>
      <c r="E361" s="20"/>
      <c r="F361" s="20"/>
      <c r="G361" s="17">
        <v>4950</v>
      </c>
      <c r="H361" s="23" t="s">
        <v>31</v>
      </c>
    </row>
    <row r="362" spans="1:8" ht="114.75" x14ac:dyDescent="0.2">
      <c r="A362" s="54">
        <v>11.04</v>
      </c>
      <c r="B362" s="21" t="s">
        <v>273</v>
      </c>
      <c r="C362" s="21"/>
      <c r="D362" s="21"/>
      <c r="E362" s="33" t="s">
        <v>229</v>
      </c>
      <c r="F362" s="21"/>
      <c r="G362" s="21"/>
      <c r="H362" s="21"/>
    </row>
    <row r="363" spans="1:8" x14ac:dyDescent="0.2">
      <c r="A363" s="20"/>
      <c r="B363" s="32" t="s">
        <v>230</v>
      </c>
      <c r="C363" s="20"/>
      <c r="D363" s="20"/>
      <c r="E363" s="20"/>
      <c r="F363" s="20"/>
      <c r="G363" s="20"/>
      <c r="H363" s="20"/>
    </row>
    <row r="364" spans="1:8" x14ac:dyDescent="0.2">
      <c r="A364" s="20"/>
      <c r="B364" s="2" t="s">
        <v>231</v>
      </c>
      <c r="C364" s="40">
        <v>1</v>
      </c>
      <c r="D364" s="41">
        <v>323</v>
      </c>
      <c r="E364" s="40">
        <v>2</v>
      </c>
      <c r="F364" s="20"/>
      <c r="G364" s="3">
        <v>646</v>
      </c>
      <c r="H364" s="27" t="s">
        <v>31</v>
      </c>
    </row>
    <row r="365" spans="1:8" x14ac:dyDescent="0.2">
      <c r="A365" s="20"/>
      <c r="B365" s="32" t="s">
        <v>110</v>
      </c>
      <c r="C365" s="20"/>
      <c r="D365" s="20"/>
      <c r="E365" s="20"/>
      <c r="F365" s="20"/>
      <c r="G365" s="17">
        <v>646</v>
      </c>
      <c r="H365" s="23" t="s">
        <v>31</v>
      </c>
    </row>
    <row r="366" spans="1:8" ht="76.5" x14ac:dyDescent="0.2">
      <c r="A366" s="38">
        <v>11.06</v>
      </c>
      <c r="B366" s="21" t="s">
        <v>274</v>
      </c>
      <c r="C366" s="21"/>
      <c r="D366" s="21"/>
      <c r="E366" s="21"/>
      <c r="F366" s="21"/>
      <c r="G366" s="21"/>
      <c r="H366" s="21"/>
    </row>
    <row r="367" spans="1:8" x14ac:dyDescent="0.2">
      <c r="A367" s="20"/>
      <c r="B367" s="20"/>
      <c r="C367" s="20"/>
      <c r="D367" s="20"/>
      <c r="E367" s="20"/>
      <c r="F367" s="20"/>
      <c r="G367" s="20"/>
      <c r="H367" s="20"/>
    </row>
    <row r="368" spans="1:8" x14ac:dyDescent="0.2">
      <c r="A368" s="20"/>
      <c r="B368" s="2" t="s">
        <v>232</v>
      </c>
      <c r="C368" s="40">
        <v>1</v>
      </c>
      <c r="D368" s="41">
        <v>2838</v>
      </c>
      <c r="E368" s="40">
        <v>1</v>
      </c>
      <c r="F368" s="20"/>
      <c r="G368" s="3">
        <v>2838</v>
      </c>
      <c r="H368" s="27" t="s">
        <v>31</v>
      </c>
    </row>
    <row r="369" spans="1:8" x14ac:dyDescent="0.2">
      <c r="A369" s="20"/>
      <c r="B369" s="32" t="s">
        <v>110</v>
      </c>
      <c r="C369" s="20"/>
      <c r="D369" s="20"/>
      <c r="E369" s="20"/>
      <c r="F369" s="20"/>
      <c r="G369" s="17">
        <v>2838</v>
      </c>
      <c r="H369" s="23" t="s">
        <v>31</v>
      </c>
    </row>
    <row r="370" spans="1:8" ht="51" x14ac:dyDescent="0.2">
      <c r="A370" s="54">
        <v>11.07</v>
      </c>
      <c r="B370" s="46" t="s">
        <v>233</v>
      </c>
      <c r="C370" s="21"/>
      <c r="D370" s="21"/>
      <c r="E370" s="21"/>
      <c r="F370" s="21"/>
      <c r="G370" s="21"/>
      <c r="H370" s="21"/>
    </row>
    <row r="371" spans="1:8" x14ac:dyDescent="0.2">
      <c r="A371" s="20"/>
      <c r="B371" s="32" t="s">
        <v>230</v>
      </c>
      <c r="C371" s="20"/>
      <c r="D371" s="20"/>
      <c r="E371" s="20"/>
      <c r="F371" s="20"/>
      <c r="G371" s="20"/>
      <c r="H371" s="20"/>
    </row>
    <row r="372" spans="1:8" x14ac:dyDescent="0.2">
      <c r="A372" s="20"/>
      <c r="B372" s="2" t="s">
        <v>231</v>
      </c>
      <c r="C372" s="40">
        <v>2</v>
      </c>
      <c r="D372" s="41">
        <v>323</v>
      </c>
      <c r="E372" s="40">
        <v>1</v>
      </c>
      <c r="F372" s="20"/>
      <c r="G372" s="3">
        <v>646</v>
      </c>
      <c r="H372" s="27" t="s">
        <v>31</v>
      </c>
    </row>
    <row r="373" spans="1:8" x14ac:dyDescent="0.2">
      <c r="A373" s="20"/>
      <c r="B373" s="32" t="s">
        <v>110</v>
      </c>
      <c r="C373" s="20"/>
      <c r="D373" s="20"/>
      <c r="E373" s="20"/>
      <c r="F373" s="20"/>
      <c r="G373" s="17">
        <v>646</v>
      </c>
      <c r="H373" s="23" t="s">
        <v>31</v>
      </c>
    </row>
    <row r="374" spans="1:8" ht="38.25" x14ac:dyDescent="0.2">
      <c r="A374" s="58">
        <v>11</v>
      </c>
      <c r="B374" s="21" t="s">
        <v>275</v>
      </c>
      <c r="C374" s="4"/>
      <c r="D374" s="4"/>
      <c r="E374" s="4"/>
      <c r="F374" s="4"/>
      <c r="G374" s="4"/>
      <c r="H374" s="4"/>
    </row>
    <row r="375" spans="1:8" ht="127.5" x14ac:dyDescent="0.2">
      <c r="A375" s="54">
        <v>12.01</v>
      </c>
      <c r="B375" s="21" t="s">
        <v>276</v>
      </c>
      <c r="C375" s="21"/>
      <c r="D375" s="21"/>
      <c r="E375" s="21"/>
      <c r="F375" s="21"/>
      <c r="G375" s="21"/>
      <c r="H375" s="21"/>
    </row>
  </sheetData>
  <mergeCells count="26">
    <mergeCell ref="H2:H3"/>
    <mergeCell ref="A1:H1"/>
    <mergeCell ref="A2:A3"/>
    <mergeCell ref="B2:B3"/>
    <mergeCell ref="C2:C3"/>
    <mergeCell ref="D2:F2"/>
    <mergeCell ref="G2:G3"/>
    <mergeCell ref="E94:F94"/>
    <mergeCell ref="E98:F98"/>
    <mergeCell ref="E109:F109"/>
    <mergeCell ref="E112:F112"/>
    <mergeCell ref="E113:F113"/>
    <mergeCell ref="E114:F114"/>
    <mergeCell ref="E115:F115"/>
    <mergeCell ref="C117:F117"/>
    <mergeCell ref="E208:F208"/>
    <mergeCell ref="E224:F224"/>
    <mergeCell ref="E303:F303"/>
    <mergeCell ref="B304:D304"/>
    <mergeCell ref="E309:F309"/>
    <mergeCell ref="E324:F324"/>
    <mergeCell ref="E225:F225"/>
    <mergeCell ref="B294:D294"/>
    <mergeCell ref="E294:F294"/>
    <mergeCell ref="E299:F299"/>
    <mergeCell ref="E300:F30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73"/>
  <sheetViews>
    <sheetView workbookViewId="0">
      <selection activeCell="B37" sqref="B37"/>
    </sheetView>
  </sheetViews>
  <sheetFormatPr defaultRowHeight="12.75" x14ac:dyDescent="0.2"/>
  <cols>
    <col min="1" max="1" width="4.83203125" style="1" customWidth="1"/>
    <col min="2" max="2" width="48" style="1" customWidth="1"/>
    <col min="3" max="3" width="8.6640625" style="1" customWidth="1"/>
    <col min="4" max="5" width="8.5" style="1" customWidth="1"/>
    <col min="6" max="6" width="8.6640625" style="1" customWidth="1"/>
    <col min="7" max="7" width="8.5" style="1" customWidth="1"/>
    <col min="8" max="8" width="5.33203125" style="1" customWidth="1"/>
    <col min="9" max="16384" width="9.33203125" style="1"/>
  </cols>
  <sheetData>
    <row r="1" spans="1:8" ht="19.5" customHeight="1" x14ac:dyDescent="0.2">
      <c r="A1" s="107" t="s">
        <v>0</v>
      </c>
      <c r="B1" s="107"/>
      <c r="C1" s="107"/>
      <c r="D1" s="107"/>
      <c r="E1" s="107"/>
      <c r="F1" s="107"/>
      <c r="G1" s="107"/>
      <c r="H1" s="107"/>
    </row>
    <row r="2" spans="1:8" x14ac:dyDescent="0.2">
      <c r="A2" s="115" t="s">
        <v>30</v>
      </c>
      <c r="B2" s="115"/>
      <c r="C2" s="34"/>
      <c r="D2" s="34"/>
      <c r="E2" s="153" t="s">
        <v>372</v>
      </c>
      <c r="F2" s="153"/>
      <c r="G2" s="153"/>
      <c r="H2" s="153"/>
    </row>
    <row r="3" spans="1:8" x14ac:dyDescent="0.2">
      <c r="A3" s="146" t="s">
        <v>104</v>
      </c>
      <c r="B3" s="148" t="s">
        <v>105</v>
      </c>
      <c r="C3" s="148" t="s">
        <v>90</v>
      </c>
      <c r="D3" s="135" t="s">
        <v>106</v>
      </c>
      <c r="E3" s="150"/>
      <c r="F3" s="136"/>
      <c r="G3" s="151" t="s">
        <v>25</v>
      </c>
      <c r="H3" s="146" t="s">
        <v>26</v>
      </c>
    </row>
    <row r="4" spans="1:8" x14ac:dyDescent="0.2">
      <c r="A4" s="147"/>
      <c r="B4" s="149"/>
      <c r="C4" s="149"/>
      <c r="D4" s="23" t="s">
        <v>107</v>
      </c>
      <c r="E4" s="23" t="s">
        <v>101</v>
      </c>
      <c r="F4" s="23" t="s">
        <v>108</v>
      </c>
      <c r="G4" s="152"/>
      <c r="H4" s="147"/>
    </row>
    <row r="5" spans="1:8" x14ac:dyDescent="0.2">
      <c r="A5" s="20"/>
      <c r="B5" s="27" t="s">
        <v>119</v>
      </c>
      <c r="C5" s="40">
        <v>1</v>
      </c>
      <c r="D5" s="26">
        <v>36</v>
      </c>
      <c r="E5" s="20"/>
      <c r="F5" s="26">
        <v>7</v>
      </c>
      <c r="G5" s="3">
        <v>252</v>
      </c>
      <c r="H5" s="27" t="s">
        <v>31</v>
      </c>
    </row>
    <row r="6" spans="1:8" x14ac:dyDescent="0.2">
      <c r="A6" s="20"/>
      <c r="B6" s="27" t="s">
        <v>118</v>
      </c>
      <c r="C6" s="40">
        <v>2</v>
      </c>
      <c r="D6" s="26">
        <v>42</v>
      </c>
      <c r="E6" s="20"/>
      <c r="F6" s="26">
        <v>7</v>
      </c>
      <c r="G6" s="3">
        <v>588</v>
      </c>
      <c r="H6" s="27" t="s">
        <v>31</v>
      </c>
    </row>
    <row r="7" spans="1:8" x14ac:dyDescent="0.2">
      <c r="A7" s="20"/>
      <c r="B7" s="16" t="s">
        <v>373</v>
      </c>
      <c r="C7" s="20"/>
      <c r="D7" s="20"/>
      <c r="E7" s="20"/>
      <c r="F7" s="20"/>
      <c r="G7" s="20"/>
      <c r="H7" s="20"/>
    </row>
    <row r="8" spans="1:8" x14ac:dyDescent="0.2">
      <c r="A8" s="20"/>
      <c r="B8" s="27" t="s">
        <v>193</v>
      </c>
      <c r="C8" s="40">
        <v>2</v>
      </c>
      <c r="D8" s="40">
        <v>3</v>
      </c>
      <c r="E8" s="20"/>
      <c r="F8" s="26">
        <v>7</v>
      </c>
      <c r="G8" s="3">
        <v>-42</v>
      </c>
      <c r="H8" s="27" t="s">
        <v>31</v>
      </c>
    </row>
    <row r="9" spans="1:8" x14ac:dyDescent="0.2">
      <c r="A9" s="20"/>
      <c r="B9" s="27" t="s">
        <v>374</v>
      </c>
      <c r="C9" s="40">
        <v>2</v>
      </c>
      <c r="D9" s="26">
        <v>2.5</v>
      </c>
      <c r="E9" s="20"/>
      <c r="F9" s="26">
        <v>7</v>
      </c>
      <c r="G9" s="3">
        <v>-35</v>
      </c>
      <c r="H9" s="27" t="s">
        <v>31</v>
      </c>
    </row>
    <row r="10" spans="1:8" x14ac:dyDescent="0.2">
      <c r="A10" s="20"/>
      <c r="B10" s="32" t="s">
        <v>110</v>
      </c>
      <c r="C10" s="20"/>
      <c r="D10" s="20"/>
      <c r="E10" s="20"/>
      <c r="F10" s="20"/>
      <c r="G10" s="17">
        <v>763</v>
      </c>
      <c r="H10" s="23" t="s">
        <v>31</v>
      </c>
    </row>
    <row r="11" spans="1:8" ht="114.75" x14ac:dyDescent="0.2">
      <c r="A11" s="29">
        <v>12.03</v>
      </c>
      <c r="B11" s="21" t="s">
        <v>383</v>
      </c>
      <c r="C11" s="21"/>
      <c r="D11" s="21"/>
      <c r="E11" s="21"/>
      <c r="F11" s="21"/>
      <c r="G11" s="21"/>
      <c r="H11" s="21"/>
    </row>
    <row r="12" spans="1:8" x14ac:dyDescent="0.2">
      <c r="A12" s="20"/>
      <c r="B12" s="27" t="s">
        <v>116</v>
      </c>
      <c r="C12" s="40">
        <v>8</v>
      </c>
      <c r="D12" s="26">
        <v>12</v>
      </c>
      <c r="E12" s="20"/>
      <c r="F12" s="26">
        <v>0.5</v>
      </c>
      <c r="G12" s="3">
        <v>48</v>
      </c>
      <c r="H12" s="27" t="s">
        <v>31</v>
      </c>
    </row>
    <row r="13" spans="1:8" x14ac:dyDescent="0.2">
      <c r="A13" s="20"/>
      <c r="B13" s="20"/>
      <c r="C13" s="40">
        <v>8</v>
      </c>
      <c r="D13" s="26">
        <v>12</v>
      </c>
      <c r="E13" s="20"/>
      <c r="F13" s="26">
        <v>0.5</v>
      </c>
      <c r="G13" s="3">
        <v>48</v>
      </c>
      <c r="H13" s="27" t="s">
        <v>31</v>
      </c>
    </row>
    <row r="14" spans="1:8" x14ac:dyDescent="0.2">
      <c r="A14" s="20"/>
      <c r="B14" s="27" t="s">
        <v>117</v>
      </c>
      <c r="C14" s="40">
        <v>4</v>
      </c>
      <c r="D14" s="26">
        <v>20</v>
      </c>
      <c r="E14" s="20"/>
      <c r="F14" s="26">
        <v>0.5</v>
      </c>
      <c r="G14" s="3">
        <v>40</v>
      </c>
      <c r="H14" s="27" t="s">
        <v>31</v>
      </c>
    </row>
    <row r="15" spans="1:8" x14ac:dyDescent="0.2">
      <c r="A15" s="20"/>
      <c r="B15" s="20"/>
      <c r="C15" s="40">
        <v>4</v>
      </c>
      <c r="D15" s="26">
        <v>14.58</v>
      </c>
      <c r="E15" s="20"/>
      <c r="F15" s="26">
        <v>0.5</v>
      </c>
      <c r="G15" s="3">
        <v>29.16</v>
      </c>
      <c r="H15" s="27" t="s">
        <v>31</v>
      </c>
    </row>
    <row r="16" spans="1:8" x14ac:dyDescent="0.2">
      <c r="A16" s="20"/>
      <c r="B16" s="27" t="s">
        <v>118</v>
      </c>
      <c r="C16" s="40">
        <v>2</v>
      </c>
      <c r="D16" s="26">
        <v>10.25</v>
      </c>
      <c r="E16" s="20"/>
      <c r="F16" s="26">
        <v>0.5</v>
      </c>
      <c r="G16" s="3">
        <v>10.25</v>
      </c>
      <c r="H16" s="27" t="s">
        <v>31</v>
      </c>
    </row>
    <row r="17" spans="1:8" x14ac:dyDescent="0.2">
      <c r="A17" s="20"/>
      <c r="B17" s="20"/>
      <c r="C17" s="40">
        <v>2</v>
      </c>
      <c r="D17" s="26">
        <v>7.25</v>
      </c>
      <c r="E17" s="20"/>
      <c r="F17" s="26">
        <v>0.5</v>
      </c>
      <c r="G17" s="3">
        <v>7.25</v>
      </c>
      <c r="H17" s="27" t="s">
        <v>31</v>
      </c>
    </row>
    <row r="18" spans="1:8" x14ac:dyDescent="0.2">
      <c r="A18" s="20"/>
      <c r="B18" s="27" t="s">
        <v>119</v>
      </c>
      <c r="C18" s="40">
        <v>4</v>
      </c>
      <c r="D18" s="26">
        <v>10</v>
      </c>
      <c r="E18" s="20"/>
      <c r="F18" s="26">
        <v>0.5</v>
      </c>
      <c r="G18" s="3">
        <v>20</v>
      </c>
      <c r="H18" s="27" t="s">
        <v>31</v>
      </c>
    </row>
    <row r="19" spans="1:8" x14ac:dyDescent="0.2">
      <c r="A19" s="20"/>
      <c r="B19" s="20"/>
      <c r="C19" s="40">
        <v>4</v>
      </c>
      <c r="D19" s="26">
        <v>8</v>
      </c>
      <c r="E19" s="20"/>
      <c r="F19" s="26">
        <v>0.5</v>
      </c>
      <c r="G19" s="3">
        <v>16</v>
      </c>
      <c r="H19" s="27" t="s">
        <v>31</v>
      </c>
    </row>
    <row r="20" spans="1:8" x14ac:dyDescent="0.2">
      <c r="A20" s="20"/>
      <c r="B20" s="27" t="s">
        <v>120</v>
      </c>
      <c r="C20" s="40">
        <v>2</v>
      </c>
      <c r="D20" s="26">
        <v>14</v>
      </c>
      <c r="E20" s="20"/>
      <c r="F20" s="26">
        <v>0.5</v>
      </c>
      <c r="G20" s="3">
        <v>14</v>
      </c>
      <c r="H20" s="27" t="s">
        <v>31</v>
      </c>
    </row>
    <row r="21" spans="1:8" x14ac:dyDescent="0.2">
      <c r="A21" s="20"/>
      <c r="B21" s="20"/>
      <c r="C21" s="40">
        <v>1</v>
      </c>
      <c r="D21" s="26">
        <v>9.5</v>
      </c>
      <c r="E21" s="20"/>
      <c r="F21" s="26">
        <v>0.5</v>
      </c>
      <c r="G21" s="3">
        <v>4.75</v>
      </c>
      <c r="H21" s="27" t="s">
        <v>31</v>
      </c>
    </row>
    <row r="22" spans="1:8" x14ac:dyDescent="0.2">
      <c r="A22" s="20"/>
      <c r="B22" s="27" t="s">
        <v>121</v>
      </c>
      <c r="C22" s="40">
        <v>2</v>
      </c>
      <c r="D22" s="26">
        <v>20</v>
      </c>
      <c r="E22" s="20"/>
      <c r="F22" s="26">
        <v>0.5</v>
      </c>
      <c r="G22" s="3">
        <v>20</v>
      </c>
      <c r="H22" s="27" t="s">
        <v>31</v>
      </c>
    </row>
    <row r="23" spans="1:8" x14ac:dyDescent="0.2">
      <c r="A23" s="20"/>
      <c r="B23" s="20"/>
      <c r="C23" s="40">
        <v>2</v>
      </c>
      <c r="D23" s="26">
        <v>5</v>
      </c>
      <c r="E23" s="20"/>
      <c r="F23" s="26">
        <v>0.5</v>
      </c>
      <c r="G23" s="3">
        <v>5</v>
      </c>
      <c r="H23" s="27" t="s">
        <v>31</v>
      </c>
    </row>
    <row r="24" spans="1:8" x14ac:dyDescent="0.2">
      <c r="A24" s="20"/>
      <c r="B24" s="27" t="s">
        <v>121</v>
      </c>
      <c r="C24" s="40">
        <v>1</v>
      </c>
      <c r="D24" s="40">
        <v>21</v>
      </c>
      <c r="E24" s="20"/>
      <c r="F24" s="26">
        <v>0.5</v>
      </c>
      <c r="G24" s="3">
        <v>10.5</v>
      </c>
      <c r="H24" s="27" t="s">
        <v>31</v>
      </c>
    </row>
    <row r="25" spans="1:8" x14ac:dyDescent="0.2">
      <c r="A25" s="20"/>
      <c r="B25" s="50" t="s">
        <v>375</v>
      </c>
      <c r="C25" s="20"/>
      <c r="D25" s="20"/>
      <c r="E25" s="20"/>
      <c r="F25" s="20"/>
      <c r="G25" s="20"/>
      <c r="H25" s="20"/>
    </row>
    <row r="26" spans="1:8" x14ac:dyDescent="0.2">
      <c r="A26" s="20"/>
      <c r="B26" s="23" t="s">
        <v>189</v>
      </c>
      <c r="C26" s="20"/>
      <c r="D26" s="20"/>
      <c r="E26" s="20"/>
      <c r="F26" s="20"/>
      <c r="G26" s="20"/>
      <c r="H26" s="20"/>
    </row>
    <row r="27" spans="1:8" x14ac:dyDescent="0.2">
      <c r="A27" s="20"/>
      <c r="B27" s="27" t="s">
        <v>151</v>
      </c>
      <c r="C27" s="40">
        <v>1</v>
      </c>
      <c r="D27" s="40">
        <v>5</v>
      </c>
      <c r="E27" s="20"/>
      <c r="F27" s="26">
        <v>0.5</v>
      </c>
      <c r="G27" s="3">
        <v>-2.5</v>
      </c>
      <c r="H27" s="27" t="s">
        <v>31</v>
      </c>
    </row>
    <row r="28" spans="1:8" x14ac:dyDescent="0.2">
      <c r="A28" s="20"/>
      <c r="B28" s="27" t="s">
        <v>190</v>
      </c>
      <c r="C28" s="40">
        <v>2</v>
      </c>
      <c r="D28" s="40">
        <v>4</v>
      </c>
      <c r="E28" s="20"/>
      <c r="F28" s="26">
        <v>0.5</v>
      </c>
      <c r="G28" s="3">
        <v>-4</v>
      </c>
      <c r="H28" s="27" t="s">
        <v>31</v>
      </c>
    </row>
    <row r="29" spans="1:8" x14ac:dyDescent="0.2">
      <c r="A29" s="20"/>
      <c r="B29" s="27" t="s">
        <v>191</v>
      </c>
      <c r="C29" s="40">
        <v>4</v>
      </c>
      <c r="D29" s="42">
        <v>3.5</v>
      </c>
      <c r="E29" s="20"/>
      <c r="F29" s="26">
        <v>0.5</v>
      </c>
      <c r="G29" s="3">
        <v>-7</v>
      </c>
      <c r="H29" s="27" t="s">
        <v>31</v>
      </c>
    </row>
    <row r="30" spans="1:8" x14ac:dyDescent="0.2">
      <c r="A30" s="20"/>
      <c r="B30" s="27" t="s">
        <v>192</v>
      </c>
      <c r="C30" s="40">
        <v>2</v>
      </c>
      <c r="D30" s="40">
        <v>3</v>
      </c>
      <c r="E30" s="20"/>
      <c r="F30" s="26">
        <v>0.5</v>
      </c>
      <c r="G30" s="3">
        <v>-3</v>
      </c>
      <c r="H30" s="27" t="s">
        <v>31</v>
      </c>
    </row>
    <row r="31" spans="1:8" x14ac:dyDescent="0.2">
      <c r="A31" s="20"/>
      <c r="B31" s="27" t="s">
        <v>193</v>
      </c>
      <c r="C31" s="40">
        <v>2</v>
      </c>
      <c r="D31" s="42">
        <v>2.5</v>
      </c>
      <c r="E31" s="20"/>
      <c r="F31" s="26">
        <v>0.5</v>
      </c>
      <c r="G31" s="3">
        <v>-2.5</v>
      </c>
      <c r="H31" s="27" t="s">
        <v>31</v>
      </c>
    </row>
    <row r="32" spans="1:8" x14ac:dyDescent="0.2">
      <c r="A32" s="20"/>
      <c r="B32" s="32" t="s">
        <v>110</v>
      </c>
      <c r="C32" s="20"/>
      <c r="D32" s="20"/>
      <c r="E32" s="20"/>
      <c r="F32" s="20"/>
      <c r="G32" s="17">
        <v>253.91</v>
      </c>
      <c r="H32" s="23" t="s">
        <v>31</v>
      </c>
    </row>
    <row r="33" spans="1:8" ht="51" x14ac:dyDescent="0.2">
      <c r="A33" s="29">
        <v>12.04</v>
      </c>
      <c r="B33" s="46" t="s">
        <v>376</v>
      </c>
      <c r="C33" s="21"/>
      <c r="D33" s="21"/>
      <c r="E33" s="21"/>
      <c r="F33" s="21"/>
      <c r="G33" s="21"/>
      <c r="H33" s="21"/>
    </row>
    <row r="34" spans="1:8" x14ac:dyDescent="0.2">
      <c r="A34" s="20"/>
      <c r="B34" s="2" t="s">
        <v>377</v>
      </c>
      <c r="C34" s="40">
        <v>1</v>
      </c>
      <c r="D34" s="26">
        <v>0</v>
      </c>
      <c r="E34" s="20"/>
      <c r="F34" s="26">
        <v>0</v>
      </c>
      <c r="G34" s="3">
        <v>0</v>
      </c>
      <c r="H34" s="27" t="s">
        <v>31</v>
      </c>
    </row>
    <row r="35" spans="1:8" x14ac:dyDescent="0.2">
      <c r="A35" s="20"/>
      <c r="B35" s="32" t="s">
        <v>110</v>
      </c>
      <c r="C35" s="20"/>
      <c r="D35" s="20"/>
      <c r="E35" s="20"/>
      <c r="F35" s="20"/>
      <c r="G35" s="17">
        <v>0</v>
      </c>
      <c r="H35" s="23" t="s">
        <v>31</v>
      </c>
    </row>
    <row r="36" spans="1:8" x14ac:dyDescent="0.2">
      <c r="A36" s="9">
        <v>12</v>
      </c>
      <c r="B36" s="10" t="s">
        <v>72</v>
      </c>
      <c r="C36" s="20"/>
      <c r="D36" s="20"/>
      <c r="E36" s="20"/>
      <c r="F36" s="20"/>
      <c r="G36" s="20"/>
      <c r="H36" s="20"/>
    </row>
    <row r="37" spans="1:8" ht="178.5" x14ac:dyDescent="0.2">
      <c r="A37" s="29">
        <v>12.01</v>
      </c>
      <c r="B37" s="21" t="s">
        <v>384</v>
      </c>
      <c r="C37" s="21"/>
      <c r="D37" s="21"/>
      <c r="E37" s="21"/>
      <c r="F37" s="21"/>
      <c r="G37" s="21"/>
      <c r="H37" s="21"/>
    </row>
    <row r="38" spans="1:8" x14ac:dyDescent="0.2">
      <c r="A38" s="20"/>
      <c r="B38" s="23" t="s">
        <v>218</v>
      </c>
      <c r="C38" s="20"/>
      <c r="D38" s="20"/>
      <c r="E38" s="20"/>
      <c r="F38" s="20"/>
      <c r="G38" s="20"/>
      <c r="H38" s="20"/>
    </row>
    <row r="39" spans="1:8" x14ac:dyDescent="0.2">
      <c r="A39" s="20"/>
      <c r="B39" s="27" t="s">
        <v>195</v>
      </c>
      <c r="C39" s="40">
        <v>6</v>
      </c>
      <c r="D39" s="40">
        <v>8</v>
      </c>
      <c r="E39" s="27" t="s">
        <v>128</v>
      </c>
      <c r="F39" s="42">
        <v>5.5</v>
      </c>
      <c r="G39" s="3">
        <v>264</v>
      </c>
      <c r="H39" s="27" t="s">
        <v>31</v>
      </c>
    </row>
    <row r="40" spans="1:8" x14ac:dyDescent="0.2">
      <c r="A40" s="20"/>
      <c r="B40" s="27" t="s">
        <v>196</v>
      </c>
      <c r="C40" s="40">
        <v>4</v>
      </c>
      <c r="D40" s="40">
        <v>6</v>
      </c>
      <c r="E40" s="27" t="s">
        <v>128</v>
      </c>
      <c r="F40" s="42">
        <v>5.5</v>
      </c>
      <c r="G40" s="3">
        <v>132</v>
      </c>
      <c r="H40" s="27" t="s">
        <v>31</v>
      </c>
    </row>
    <row r="41" spans="1:8" x14ac:dyDescent="0.2">
      <c r="A41" s="20"/>
      <c r="B41" s="27" t="s">
        <v>197</v>
      </c>
      <c r="C41" s="40">
        <v>4</v>
      </c>
      <c r="D41" s="40">
        <v>5</v>
      </c>
      <c r="E41" s="27" t="s">
        <v>128</v>
      </c>
      <c r="F41" s="42">
        <v>5.5</v>
      </c>
      <c r="G41" s="3">
        <v>110</v>
      </c>
      <c r="H41" s="27" t="s">
        <v>31</v>
      </c>
    </row>
    <row r="42" spans="1:8" x14ac:dyDescent="0.2">
      <c r="A42" s="20"/>
      <c r="B42" s="27" t="s">
        <v>198</v>
      </c>
      <c r="C42" s="40">
        <v>3</v>
      </c>
      <c r="D42" s="40">
        <v>3</v>
      </c>
      <c r="E42" s="27" t="s">
        <v>128</v>
      </c>
      <c r="F42" s="42">
        <v>5.5</v>
      </c>
      <c r="G42" s="3">
        <v>49.5</v>
      </c>
      <c r="H42" s="27" t="s">
        <v>31</v>
      </c>
    </row>
    <row r="43" spans="1:8" x14ac:dyDescent="0.2">
      <c r="A43" s="20"/>
      <c r="B43" s="32" t="s">
        <v>110</v>
      </c>
      <c r="C43" s="20"/>
      <c r="D43" s="20"/>
      <c r="E43" s="20"/>
      <c r="F43" s="20"/>
      <c r="G43" s="17">
        <v>555.5</v>
      </c>
      <c r="H43" s="23" t="s">
        <v>31</v>
      </c>
    </row>
    <row r="44" spans="1:8" ht="63.75" x14ac:dyDescent="0.2">
      <c r="A44" s="29">
        <v>12.02</v>
      </c>
      <c r="B44" s="21" t="s">
        <v>385</v>
      </c>
      <c r="C44" s="21"/>
      <c r="D44" s="21"/>
      <c r="E44" s="21"/>
      <c r="F44" s="21"/>
      <c r="G44" s="21"/>
      <c r="H44" s="21"/>
    </row>
    <row r="45" spans="1:8" x14ac:dyDescent="0.2">
      <c r="A45" s="20"/>
      <c r="B45" s="27" t="s">
        <v>151</v>
      </c>
      <c r="C45" s="40">
        <v>1</v>
      </c>
      <c r="D45" s="40">
        <v>27</v>
      </c>
      <c r="E45" s="26">
        <v>0.75</v>
      </c>
      <c r="F45" s="26">
        <v>0.2</v>
      </c>
      <c r="G45" s="3">
        <v>4.05</v>
      </c>
      <c r="H45" s="27" t="s">
        <v>32</v>
      </c>
    </row>
    <row r="46" spans="1:8" x14ac:dyDescent="0.2">
      <c r="A46" s="20"/>
      <c r="B46" s="27" t="s">
        <v>190</v>
      </c>
      <c r="C46" s="40">
        <v>2</v>
      </c>
      <c r="D46" s="40">
        <v>25</v>
      </c>
      <c r="E46" s="26">
        <v>0.75</v>
      </c>
      <c r="F46" s="26">
        <v>0.2</v>
      </c>
      <c r="G46" s="3">
        <v>7.5</v>
      </c>
      <c r="H46" s="27" t="s">
        <v>32</v>
      </c>
    </row>
    <row r="47" spans="1:8" x14ac:dyDescent="0.2">
      <c r="A47" s="20"/>
      <c r="B47" s="27" t="s">
        <v>191</v>
      </c>
      <c r="C47" s="40">
        <v>4</v>
      </c>
      <c r="D47" s="40">
        <v>24</v>
      </c>
      <c r="E47" s="26">
        <v>0.75</v>
      </c>
      <c r="F47" s="26">
        <v>0.2</v>
      </c>
      <c r="G47" s="3">
        <v>14.4</v>
      </c>
      <c r="H47" s="27" t="s">
        <v>32</v>
      </c>
    </row>
    <row r="48" spans="1:8" x14ac:dyDescent="0.2">
      <c r="A48" s="20"/>
      <c r="B48" s="27" t="s">
        <v>192</v>
      </c>
      <c r="C48" s="40">
        <v>2</v>
      </c>
      <c r="D48" s="40">
        <v>23</v>
      </c>
      <c r="E48" s="26">
        <v>0.75</v>
      </c>
      <c r="F48" s="26">
        <v>0.2</v>
      </c>
      <c r="G48" s="3">
        <v>6.9</v>
      </c>
      <c r="H48" s="27" t="s">
        <v>32</v>
      </c>
    </row>
    <row r="49" spans="1:8" x14ac:dyDescent="0.2">
      <c r="A49" s="20"/>
      <c r="B49" s="27" t="s">
        <v>193</v>
      </c>
      <c r="C49" s="40">
        <v>2</v>
      </c>
      <c r="D49" s="40">
        <v>22</v>
      </c>
      <c r="E49" s="26">
        <v>0.75</v>
      </c>
      <c r="F49" s="26">
        <v>0.2</v>
      </c>
      <c r="G49" s="3">
        <v>6.6</v>
      </c>
      <c r="H49" s="27" t="s">
        <v>32</v>
      </c>
    </row>
    <row r="50" spans="1:8" x14ac:dyDescent="0.2">
      <c r="A50" s="20"/>
      <c r="B50" s="32" t="s">
        <v>110</v>
      </c>
      <c r="C50" s="9">
        <v>11</v>
      </c>
      <c r="D50" s="20"/>
      <c r="E50" s="20"/>
      <c r="F50" s="20"/>
      <c r="G50" s="17">
        <v>39.450000000000003</v>
      </c>
      <c r="H50" s="23" t="s">
        <v>32</v>
      </c>
    </row>
    <row r="51" spans="1:8" ht="89.25" x14ac:dyDescent="0.2">
      <c r="A51" s="29">
        <v>12.03</v>
      </c>
      <c r="B51" s="46" t="s">
        <v>378</v>
      </c>
      <c r="C51" s="21"/>
      <c r="D51" s="21"/>
      <c r="E51" s="21"/>
      <c r="F51" s="21"/>
      <c r="G51" s="21"/>
      <c r="H51" s="21"/>
    </row>
    <row r="52" spans="1:8" x14ac:dyDescent="0.2">
      <c r="A52" s="20"/>
      <c r="B52" s="27" t="s">
        <v>151</v>
      </c>
      <c r="C52" s="40">
        <v>1</v>
      </c>
      <c r="D52" s="40">
        <v>5</v>
      </c>
      <c r="E52" s="27" t="s">
        <v>128</v>
      </c>
      <c r="F52" s="42">
        <v>8.5</v>
      </c>
      <c r="G52" s="3">
        <v>42.5</v>
      </c>
      <c r="H52" s="27" t="s">
        <v>31</v>
      </c>
    </row>
    <row r="53" spans="1:8" x14ac:dyDescent="0.2">
      <c r="A53" s="20"/>
      <c r="B53" s="27" t="s">
        <v>190</v>
      </c>
      <c r="C53" s="40">
        <v>2</v>
      </c>
      <c r="D53" s="40">
        <v>4</v>
      </c>
      <c r="E53" s="27" t="s">
        <v>128</v>
      </c>
      <c r="F53" s="42">
        <v>8.5</v>
      </c>
      <c r="G53" s="3">
        <v>68</v>
      </c>
      <c r="H53" s="27" t="s">
        <v>31</v>
      </c>
    </row>
    <row r="54" spans="1:8" x14ac:dyDescent="0.2">
      <c r="A54" s="20"/>
      <c r="B54" s="27" t="s">
        <v>191</v>
      </c>
      <c r="C54" s="40">
        <v>4</v>
      </c>
      <c r="D54" s="42">
        <v>3.5</v>
      </c>
      <c r="E54" s="27" t="s">
        <v>128</v>
      </c>
      <c r="F54" s="42">
        <v>8.5</v>
      </c>
      <c r="G54" s="3">
        <v>119</v>
      </c>
      <c r="H54" s="27" t="s">
        <v>31</v>
      </c>
    </row>
    <row r="55" spans="1:8" x14ac:dyDescent="0.2">
      <c r="A55" s="20"/>
      <c r="B55" s="27" t="s">
        <v>192</v>
      </c>
      <c r="C55" s="40">
        <v>2</v>
      </c>
      <c r="D55" s="40">
        <v>3</v>
      </c>
      <c r="E55" s="27" t="s">
        <v>128</v>
      </c>
      <c r="F55" s="42">
        <v>8.5</v>
      </c>
      <c r="G55" s="3">
        <v>51</v>
      </c>
      <c r="H55" s="27" t="s">
        <v>31</v>
      </c>
    </row>
    <row r="56" spans="1:8" x14ac:dyDescent="0.2">
      <c r="A56" s="20"/>
      <c r="B56" s="27" t="s">
        <v>193</v>
      </c>
      <c r="C56" s="40">
        <v>2</v>
      </c>
      <c r="D56" s="42">
        <v>2.5</v>
      </c>
      <c r="E56" s="27" t="s">
        <v>128</v>
      </c>
      <c r="F56" s="42">
        <v>8.5</v>
      </c>
      <c r="G56" s="3">
        <v>42.5</v>
      </c>
      <c r="H56" s="27" t="s">
        <v>31</v>
      </c>
    </row>
    <row r="57" spans="1:8" x14ac:dyDescent="0.2">
      <c r="A57" s="20"/>
      <c r="B57" s="32" t="s">
        <v>110</v>
      </c>
      <c r="C57" s="9">
        <v>11</v>
      </c>
      <c r="D57" s="20"/>
      <c r="E57" s="20"/>
      <c r="F57" s="20"/>
      <c r="G57" s="17">
        <v>323</v>
      </c>
      <c r="H57" s="23" t="s">
        <v>31</v>
      </c>
    </row>
    <row r="58" spans="1:8" ht="76.5" x14ac:dyDescent="0.2">
      <c r="A58" s="26">
        <v>12.07</v>
      </c>
      <c r="B58" s="21" t="s">
        <v>386</v>
      </c>
      <c r="C58" s="21"/>
      <c r="D58" s="21"/>
      <c r="E58" s="21"/>
      <c r="F58" s="21"/>
      <c r="G58" s="21"/>
      <c r="H58" s="21"/>
    </row>
    <row r="59" spans="1:8" x14ac:dyDescent="0.2">
      <c r="A59" s="20"/>
      <c r="B59" s="20"/>
      <c r="C59" s="40">
        <v>11</v>
      </c>
      <c r="D59" s="26">
        <v>1</v>
      </c>
      <c r="E59" s="20"/>
      <c r="F59" s="20"/>
      <c r="G59" s="3">
        <v>11</v>
      </c>
      <c r="H59" s="27" t="s">
        <v>379</v>
      </c>
    </row>
    <row r="60" spans="1:8" x14ac:dyDescent="0.2">
      <c r="A60" s="20"/>
      <c r="B60" s="32" t="s">
        <v>110</v>
      </c>
      <c r="C60" s="20"/>
      <c r="D60" s="20"/>
      <c r="E60" s="20"/>
      <c r="F60" s="20"/>
      <c r="G60" s="17">
        <v>11</v>
      </c>
      <c r="H60" s="23" t="s">
        <v>379</v>
      </c>
    </row>
    <row r="61" spans="1:8" ht="51" x14ac:dyDescent="0.2">
      <c r="A61" s="26">
        <v>13.08</v>
      </c>
      <c r="B61" s="21" t="s">
        <v>387</v>
      </c>
      <c r="C61" s="4"/>
      <c r="D61" s="4"/>
      <c r="E61" s="4"/>
      <c r="F61" s="4"/>
      <c r="G61" s="4"/>
      <c r="H61" s="4"/>
    </row>
    <row r="62" spans="1:8" x14ac:dyDescent="0.2">
      <c r="A62" s="20"/>
      <c r="B62" s="20"/>
      <c r="C62" s="40">
        <v>1</v>
      </c>
      <c r="D62" s="26">
        <v>11</v>
      </c>
      <c r="E62" s="20"/>
      <c r="F62" s="20"/>
      <c r="G62" s="3">
        <v>11</v>
      </c>
      <c r="H62" s="27" t="s">
        <v>379</v>
      </c>
    </row>
    <row r="63" spans="1:8" x14ac:dyDescent="0.2">
      <c r="A63" s="20"/>
      <c r="B63" s="32" t="s">
        <v>110</v>
      </c>
      <c r="C63" s="20"/>
      <c r="D63" s="20"/>
      <c r="E63" s="20"/>
      <c r="F63" s="20"/>
      <c r="G63" s="17">
        <v>11</v>
      </c>
      <c r="H63" s="23" t="s">
        <v>379</v>
      </c>
    </row>
    <row r="64" spans="1:8" ht="76.5" x14ac:dyDescent="0.2">
      <c r="A64" s="26">
        <v>13.09</v>
      </c>
      <c r="B64" s="21" t="s">
        <v>388</v>
      </c>
      <c r="C64" s="21"/>
      <c r="D64" s="21"/>
      <c r="E64" s="21"/>
      <c r="F64" s="21"/>
      <c r="G64" s="21"/>
      <c r="H64" s="21"/>
    </row>
    <row r="65" spans="1:8" x14ac:dyDescent="0.2">
      <c r="A65" s="20"/>
      <c r="B65" s="20"/>
      <c r="C65" s="40">
        <v>1</v>
      </c>
      <c r="D65" s="27">
        <v>11</v>
      </c>
      <c r="E65" s="20"/>
      <c r="F65" s="20"/>
      <c r="G65" s="2">
        <v>11</v>
      </c>
      <c r="H65" s="27" t="s">
        <v>379</v>
      </c>
    </row>
    <row r="66" spans="1:8" x14ac:dyDescent="0.2">
      <c r="A66" s="20"/>
      <c r="B66" s="32" t="s">
        <v>110</v>
      </c>
      <c r="C66" s="20"/>
      <c r="D66" s="20"/>
      <c r="E66" s="20"/>
      <c r="F66" s="20"/>
      <c r="G66" s="32" t="s">
        <v>380</v>
      </c>
      <c r="H66" s="23" t="s">
        <v>379</v>
      </c>
    </row>
    <row r="67" spans="1:8" x14ac:dyDescent="0.2">
      <c r="A67" s="9">
        <v>14</v>
      </c>
      <c r="B67" s="10" t="s">
        <v>75</v>
      </c>
      <c r="C67" s="20"/>
      <c r="D67" s="20"/>
      <c r="E67" s="20"/>
      <c r="F67" s="20"/>
      <c r="G67" s="20"/>
      <c r="H67" s="20"/>
    </row>
    <row r="68" spans="1:8" ht="114.75" x14ac:dyDescent="0.2">
      <c r="A68" s="29">
        <v>14.01</v>
      </c>
      <c r="B68" s="21" t="s">
        <v>389</v>
      </c>
      <c r="C68" s="21"/>
      <c r="D68" s="21"/>
      <c r="E68" s="21"/>
      <c r="F68" s="21"/>
      <c r="G68" s="21"/>
      <c r="H68" s="21"/>
    </row>
    <row r="69" spans="1:8" x14ac:dyDescent="0.2">
      <c r="A69" s="20"/>
      <c r="B69" s="20"/>
      <c r="C69" s="40">
        <v>4</v>
      </c>
      <c r="D69" s="26">
        <v>6</v>
      </c>
      <c r="E69" s="20"/>
      <c r="F69" s="26">
        <v>8</v>
      </c>
      <c r="G69" s="30">
        <v>192</v>
      </c>
      <c r="H69" s="27" t="s">
        <v>381</v>
      </c>
    </row>
    <row r="70" spans="1:8" x14ac:dyDescent="0.2">
      <c r="A70" s="20"/>
      <c r="B70" s="32" t="s">
        <v>110</v>
      </c>
      <c r="C70" s="20"/>
      <c r="D70" s="20"/>
      <c r="E70" s="20"/>
      <c r="F70" s="20"/>
      <c r="G70" s="17">
        <v>192</v>
      </c>
      <c r="H70" s="23" t="s">
        <v>381</v>
      </c>
    </row>
    <row r="71" spans="1:8" ht="89.25" x14ac:dyDescent="0.2">
      <c r="A71" s="29">
        <v>14.02</v>
      </c>
      <c r="B71" s="46" t="s">
        <v>382</v>
      </c>
      <c r="C71" s="21"/>
      <c r="D71" s="21"/>
      <c r="E71" s="21"/>
      <c r="F71" s="21"/>
      <c r="G71" s="21"/>
      <c r="H71" s="21"/>
    </row>
    <row r="72" spans="1:8" x14ac:dyDescent="0.2">
      <c r="A72" s="20"/>
      <c r="B72" s="20"/>
      <c r="C72" s="40">
        <v>1</v>
      </c>
      <c r="D72" s="26">
        <v>24</v>
      </c>
      <c r="E72" s="20"/>
      <c r="F72" s="20"/>
      <c r="G72" s="3">
        <v>24</v>
      </c>
      <c r="H72" s="27" t="s">
        <v>68</v>
      </c>
    </row>
    <row r="73" spans="1:8" x14ac:dyDescent="0.2">
      <c r="A73" s="20"/>
      <c r="B73" s="32" t="s">
        <v>110</v>
      </c>
      <c r="C73" s="20"/>
      <c r="D73" s="20"/>
      <c r="E73" s="20"/>
      <c r="F73" s="20"/>
      <c r="G73" s="17">
        <v>24</v>
      </c>
      <c r="H73" s="23" t="s">
        <v>68</v>
      </c>
    </row>
  </sheetData>
  <mergeCells count="9">
    <mergeCell ref="A1:H1"/>
    <mergeCell ref="A2:B2"/>
    <mergeCell ref="E2:H2"/>
    <mergeCell ref="A3:A4"/>
    <mergeCell ref="B3:B4"/>
    <mergeCell ref="C3:C4"/>
    <mergeCell ref="D3:F3"/>
    <mergeCell ref="G3:G4"/>
    <mergeCell ref="H3: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79"/>
  <sheetViews>
    <sheetView workbookViewId="0">
      <selection activeCell="B248" sqref="B248"/>
    </sheetView>
  </sheetViews>
  <sheetFormatPr defaultRowHeight="12.75" x14ac:dyDescent="0.2"/>
  <cols>
    <col min="1" max="1" width="4.83203125" style="1" customWidth="1"/>
    <col min="2" max="2" width="48" style="1" customWidth="1"/>
    <col min="3" max="3" width="8.5" style="1" customWidth="1"/>
    <col min="4" max="4" width="8.6640625" style="1" customWidth="1"/>
    <col min="5" max="6" width="8.5" style="1" customWidth="1"/>
    <col min="7" max="7" width="8.6640625" style="1" customWidth="1"/>
    <col min="8" max="8" width="5.33203125" style="1" customWidth="1"/>
    <col min="9" max="9" width="20.6640625" style="1" customWidth="1"/>
    <col min="10" max="16384" width="9.33203125" style="1"/>
  </cols>
  <sheetData>
    <row r="1" spans="1:9" ht="37.5" customHeight="1" x14ac:dyDescent="0.2">
      <c r="A1" s="108" t="s">
        <v>425</v>
      </c>
      <c r="B1" s="108"/>
      <c r="C1" s="108"/>
      <c r="D1" s="108"/>
      <c r="E1" s="108"/>
      <c r="F1" s="108"/>
      <c r="G1" s="108"/>
      <c r="H1" s="108"/>
      <c r="I1" s="87"/>
    </row>
    <row r="2" spans="1:9" x14ac:dyDescent="0.2">
      <c r="A2" s="146" t="s">
        <v>104</v>
      </c>
      <c r="B2" s="148" t="s">
        <v>105</v>
      </c>
      <c r="C2" s="148" t="s">
        <v>90</v>
      </c>
      <c r="D2" s="135" t="s">
        <v>106</v>
      </c>
      <c r="E2" s="150"/>
      <c r="F2" s="136"/>
      <c r="G2" s="151" t="s">
        <v>25</v>
      </c>
      <c r="H2" s="146" t="s">
        <v>26</v>
      </c>
    </row>
    <row r="3" spans="1:9" x14ac:dyDescent="0.2">
      <c r="A3" s="147"/>
      <c r="B3" s="149"/>
      <c r="C3" s="149"/>
      <c r="D3" s="23" t="s">
        <v>107</v>
      </c>
      <c r="E3" s="23" t="s">
        <v>101</v>
      </c>
      <c r="F3" s="23" t="s">
        <v>108</v>
      </c>
      <c r="G3" s="152"/>
      <c r="H3" s="147"/>
    </row>
    <row r="4" spans="1:9" ht="153" x14ac:dyDescent="0.2">
      <c r="A4" s="29">
        <v>3.01</v>
      </c>
      <c r="B4" s="21" t="s">
        <v>391</v>
      </c>
      <c r="C4" s="21"/>
      <c r="D4" s="21"/>
      <c r="E4" s="21"/>
      <c r="F4" s="21"/>
      <c r="G4" s="21"/>
      <c r="H4" s="21"/>
    </row>
    <row r="5" spans="1:9" x14ac:dyDescent="0.2">
      <c r="A5" s="23" t="s">
        <v>101</v>
      </c>
      <c r="B5" s="10" t="s">
        <v>390</v>
      </c>
      <c r="C5" s="20"/>
      <c r="D5" s="20"/>
      <c r="E5" s="20"/>
      <c r="F5" s="20"/>
      <c r="G5" s="20"/>
      <c r="H5" s="20"/>
    </row>
    <row r="6" spans="1:9" x14ac:dyDescent="0.2">
      <c r="A6" s="20"/>
      <c r="B6" s="32" t="s">
        <v>143</v>
      </c>
      <c r="C6" s="9">
        <v>31</v>
      </c>
      <c r="D6" s="45">
        <v>6</v>
      </c>
      <c r="E6" s="47">
        <v>1.0429999999999999</v>
      </c>
      <c r="F6" s="47">
        <v>0.45400000000000001</v>
      </c>
      <c r="G6" s="3">
        <v>1231.96</v>
      </c>
      <c r="H6" s="27" t="s">
        <v>136</v>
      </c>
    </row>
    <row r="7" spans="1:9" x14ac:dyDescent="0.2">
      <c r="A7" s="20"/>
      <c r="B7" s="46" t="s">
        <v>144</v>
      </c>
      <c r="C7" s="9">
        <v>31</v>
      </c>
      <c r="D7" s="45">
        <v>3.25</v>
      </c>
      <c r="E7" s="47">
        <v>0.375</v>
      </c>
      <c r="F7" s="47">
        <v>0.45400000000000001</v>
      </c>
      <c r="G7" s="3">
        <v>479.85</v>
      </c>
      <c r="H7" s="27" t="s">
        <v>136</v>
      </c>
    </row>
    <row r="8" spans="1:9" ht="25.5" x14ac:dyDescent="0.2">
      <c r="A8" s="20"/>
      <c r="B8" s="20"/>
      <c r="C8" s="20"/>
      <c r="D8" s="20"/>
      <c r="E8" s="20"/>
      <c r="F8" s="23" t="s">
        <v>146</v>
      </c>
      <c r="G8" s="17">
        <f>SUM(G6:G7)</f>
        <v>1711.81</v>
      </c>
      <c r="H8" s="23" t="s">
        <v>136</v>
      </c>
    </row>
    <row r="9" spans="1:9" x14ac:dyDescent="0.2">
      <c r="A9" s="23" t="s">
        <v>147</v>
      </c>
      <c r="B9" s="10" t="s">
        <v>152</v>
      </c>
      <c r="C9" s="20"/>
      <c r="D9" s="20"/>
      <c r="E9" s="20"/>
      <c r="F9" s="20"/>
      <c r="G9" s="20"/>
      <c r="H9" s="20"/>
    </row>
    <row r="10" spans="1:9" x14ac:dyDescent="0.2">
      <c r="A10" s="20"/>
      <c r="B10" s="20"/>
      <c r="C10" s="40">
        <v>1</v>
      </c>
      <c r="D10" s="45">
        <v>165</v>
      </c>
      <c r="E10" s="47">
        <v>5</v>
      </c>
      <c r="F10" s="47">
        <v>0.45400000000000001</v>
      </c>
      <c r="G10" s="3">
        <v>374.22</v>
      </c>
      <c r="H10" s="27" t="s">
        <v>136</v>
      </c>
    </row>
    <row r="11" spans="1:9" x14ac:dyDescent="0.2">
      <c r="A11" s="20"/>
      <c r="B11" s="20"/>
      <c r="C11" s="20"/>
      <c r="D11" s="20"/>
      <c r="E11" s="130" t="s">
        <v>153</v>
      </c>
      <c r="F11" s="131"/>
      <c r="G11" s="17">
        <f>SUM(G10)</f>
        <v>374.22</v>
      </c>
      <c r="H11" s="23" t="s">
        <v>136</v>
      </c>
    </row>
    <row r="12" spans="1:9" x14ac:dyDescent="0.2">
      <c r="A12" s="23" t="s">
        <v>151</v>
      </c>
      <c r="B12" s="10" t="s">
        <v>155</v>
      </c>
      <c r="C12" s="20"/>
      <c r="D12" s="20"/>
      <c r="E12" s="20"/>
      <c r="F12" s="20"/>
      <c r="G12" s="20"/>
      <c r="H12" s="20"/>
    </row>
    <row r="13" spans="1:9" x14ac:dyDescent="0.2">
      <c r="A13" s="20"/>
      <c r="B13" s="20"/>
      <c r="C13" s="40">
        <v>1</v>
      </c>
      <c r="D13" s="41">
        <v>227.96</v>
      </c>
      <c r="E13" s="47">
        <v>5</v>
      </c>
      <c r="F13" s="47">
        <v>0.45400000000000001</v>
      </c>
      <c r="G13" s="3">
        <v>517.02</v>
      </c>
      <c r="H13" s="27" t="s">
        <v>136</v>
      </c>
    </row>
    <row r="14" spans="1:9" x14ac:dyDescent="0.2">
      <c r="A14" s="20"/>
      <c r="B14" s="20"/>
      <c r="C14" s="40">
        <v>1</v>
      </c>
      <c r="D14" s="41">
        <v>140</v>
      </c>
      <c r="E14" s="47">
        <v>5</v>
      </c>
      <c r="F14" s="47">
        <v>0.45400000000000001</v>
      </c>
      <c r="G14" s="3">
        <v>317.52</v>
      </c>
      <c r="H14" s="27" t="s">
        <v>136</v>
      </c>
    </row>
    <row r="15" spans="1:9" x14ac:dyDescent="0.2">
      <c r="A15" s="20"/>
      <c r="B15" s="20"/>
      <c r="C15" s="20"/>
      <c r="D15" s="20"/>
      <c r="E15" s="130" t="s">
        <v>156</v>
      </c>
      <c r="F15" s="131"/>
      <c r="G15" s="17">
        <f>SUM(G13:G14)</f>
        <v>834.54</v>
      </c>
      <c r="H15" s="23" t="s">
        <v>136</v>
      </c>
    </row>
    <row r="16" spans="1:9" x14ac:dyDescent="0.2">
      <c r="A16" s="23" t="s">
        <v>154</v>
      </c>
      <c r="B16" s="10" t="s">
        <v>158</v>
      </c>
      <c r="C16" s="20"/>
      <c r="D16" s="20"/>
      <c r="E16" s="20"/>
      <c r="F16" s="20"/>
      <c r="G16" s="20"/>
      <c r="H16" s="20"/>
    </row>
    <row r="17" spans="1:8" x14ac:dyDescent="0.2">
      <c r="A17" s="20"/>
      <c r="B17" s="2" t="s">
        <v>159</v>
      </c>
      <c r="C17" s="40">
        <v>1</v>
      </c>
      <c r="D17" s="41">
        <v>344.44</v>
      </c>
      <c r="E17" s="47">
        <v>0.66700000000000004</v>
      </c>
      <c r="F17" s="47">
        <v>0.45400000000000001</v>
      </c>
      <c r="G17" s="3">
        <v>416.84</v>
      </c>
      <c r="H17" s="27" t="s">
        <v>136</v>
      </c>
    </row>
    <row r="18" spans="1:8" x14ac:dyDescent="0.2">
      <c r="A18" s="20"/>
      <c r="B18" s="2" t="s">
        <v>160</v>
      </c>
      <c r="C18" s="40">
        <v>459</v>
      </c>
      <c r="D18" s="42">
        <v>3.5</v>
      </c>
      <c r="E18" s="47">
        <v>0.375</v>
      </c>
      <c r="F18" s="47">
        <v>0.45400000000000001</v>
      </c>
      <c r="G18" s="3">
        <v>273.41000000000003</v>
      </c>
      <c r="H18" s="27" t="s">
        <v>136</v>
      </c>
    </row>
    <row r="19" spans="1:8" x14ac:dyDescent="0.2">
      <c r="A19" s="20"/>
      <c r="B19" s="2" t="s">
        <v>161</v>
      </c>
      <c r="C19" s="40">
        <v>2</v>
      </c>
      <c r="D19" s="42">
        <v>5.5</v>
      </c>
      <c r="E19" s="47">
        <v>0.66700000000000004</v>
      </c>
      <c r="F19" s="47">
        <v>0.45400000000000001</v>
      </c>
      <c r="G19" s="3">
        <v>13.31</v>
      </c>
      <c r="H19" s="27" t="s">
        <v>136</v>
      </c>
    </row>
    <row r="20" spans="1:8" x14ac:dyDescent="0.2">
      <c r="A20" s="20"/>
      <c r="B20" s="2" t="s">
        <v>160</v>
      </c>
      <c r="C20" s="40">
        <v>7</v>
      </c>
      <c r="D20" s="41">
        <v>1.83</v>
      </c>
      <c r="E20" s="47">
        <v>0.375</v>
      </c>
      <c r="F20" s="47">
        <v>0.45400000000000001</v>
      </c>
      <c r="G20" s="3">
        <v>2.2799999999999998</v>
      </c>
      <c r="H20" s="27" t="s">
        <v>136</v>
      </c>
    </row>
    <row r="21" spans="1:8" x14ac:dyDescent="0.2">
      <c r="A21" s="20"/>
      <c r="B21" s="2" t="s">
        <v>162</v>
      </c>
      <c r="C21" s="40">
        <v>1</v>
      </c>
      <c r="D21" s="40">
        <v>25</v>
      </c>
      <c r="E21" s="47">
        <v>0.66700000000000004</v>
      </c>
      <c r="F21" s="47">
        <v>0.45400000000000001</v>
      </c>
      <c r="G21" s="3">
        <v>45.38</v>
      </c>
      <c r="H21" s="27" t="s">
        <v>136</v>
      </c>
    </row>
    <row r="22" spans="1:8" x14ac:dyDescent="0.2">
      <c r="A22" s="20"/>
      <c r="B22" s="2" t="s">
        <v>160</v>
      </c>
      <c r="C22" s="40">
        <v>33</v>
      </c>
      <c r="D22" s="42">
        <v>3.5</v>
      </c>
      <c r="E22" s="47">
        <v>0.375</v>
      </c>
      <c r="F22" s="47">
        <v>0.45400000000000001</v>
      </c>
      <c r="G22" s="3">
        <v>19.850000000000001</v>
      </c>
      <c r="H22" s="27" t="s">
        <v>136</v>
      </c>
    </row>
    <row r="23" spans="1:8" x14ac:dyDescent="0.2">
      <c r="A23" s="20"/>
      <c r="B23" s="2" t="s">
        <v>163</v>
      </c>
      <c r="C23" s="40">
        <v>2</v>
      </c>
      <c r="D23" s="41">
        <v>18.329999999999998</v>
      </c>
      <c r="E23" s="47">
        <v>0.66700000000000004</v>
      </c>
      <c r="F23" s="47">
        <v>0.45400000000000001</v>
      </c>
      <c r="G23" s="3">
        <v>77.64</v>
      </c>
      <c r="H23" s="27" t="s">
        <v>136</v>
      </c>
    </row>
    <row r="24" spans="1:8" x14ac:dyDescent="0.2">
      <c r="A24" s="20"/>
      <c r="B24" s="2" t="s">
        <v>160</v>
      </c>
      <c r="C24" s="40">
        <v>24</v>
      </c>
      <c r="D24" s="42">
        <v>3.5</v>
      </c>
      <c r="E24" s="47">
        <v>0.375</v>
      </c>
      <c r="F24" s="47">
        <v>0.45400000000000001</v>
      </c>
      <c r="G24" s="3">
        <v>14.55</v>
      </c>
      <c r="H24" s="27" t="s">
        <v>136</v>
      </c>
    </row>
    <row r="25" spans="1:8" x14ac:dyDescent="0.2">
      <c r="A25" s="20"/>
      <c r="B25" s="2" t="s">
        <v>164</v>
      </c>
      <c r="C25" s="40">
        <v>1</v>
      </c>
      <c r="D25" s="40">
        <v>18</v>
      </c>
      <c r="E25" s="47">
        <v>0.66700000000000004</v>
      </c>
      <c r="F25" s="47">
        <v>0.45400000000000001</v>
      </c>
      <c r="G25" s="3">
        <v>54.46</v>
      </c>
      <c r="H25" s="27" t="s">
        <v>136</v>
      </c>
    </row>
    <row r="26" spans="1:8" x14ac:dyDescent="0.2">
      <c r="A26" s="20"/>
      <c r="B26" s="20"/>
      <c r="C26" s="20"/>
      <c r="D26" s="20"/>
      <c r="E26" s="130" t="s">
        <v>165</v>
      </c>
      <c r="F26" s="131"/>
      <c r="G26" s="17">
        <f>SUM(G17:G25)</f>
        <v>917.71999999999991</v>
      </c>
      <c r="H26" s="23" t="s">
        <v>136</v>
      </c>
    </row>
    <row r="27" spans="1:8" x14ac:dyDescent="0.2">
      <c r="A27" s="23" t="s">
        <v>166</v>
      </c>
      <c r="B27" s="10" t="s">
        <v>167</v>
      </c>
      <c r="C27" s="20"/>
      <c r="D27" s="20"/>
      <c r="E27" s="20"/>
      <c r="F27" s="20"/>
      <c r="G27" s="20"/>
      <c r="H27" s="20"/>
    </row>
    <row r="28" spans="1:8" x14ac:dyDescent="0.2">
      <c r="A28" s="20"/>
      <c r="B28" s="2" t="s">
        <v>168</v>
      </c>
      <c r="C28" s="40">
        <v>1</v>
      </c>
      <c r="D28" s="41">
        <v>1122</v>
      </c>
      <c r="E28" s="47">
        <v>8.6</v>
      </c>
      <c r="F28" s="47">
        <v>0.45400000000000001</v>
      </c>
      <c r="G28" s="3">
        <v>4376.88</v>
      </c>
      <c r="H28" s="27" t="s">
        <v>136</v>
      </c>
    </row>
    <row r="29" spans="1:8" x14ac:dyDescent="0.2">
      <c r="A29" s="20"/>
      <c r="B29" s="20"/>
      <c r="C29" s="20"/>
      <c r="D29" s="20"/>
      <c r="E29" s="130" t="s">
        <v>169</v>
      </c>
      <c r="F29" s="131"/>
      <c r="G29" s="17">
        <f>SUM(G28)</f>
        <v>4376.88</v>
      </c>
      <c r="H29" s="23" t="s">
        <v>136</v>
      </c>
    </row>
    <row r="30" spans="1:8" x14ac:dyDescent="0.2">
      <c r="A30" s="20"/>
      <c r="B30" s="20"/>
      <c r="C30" s="20"/>
      <c r="D30" s="20"/>
      <c r="E30" s="144" t="s">
        <v>170</v>
      </c>
      <c r="F30" s="145"/>
      <c r="G30" s="3">
        <v>7897.65</v>
      </c>
      <c r="H30" s="27" t="s">
        <v>136</v>
      </c>
    </row>
    <row r="31" spans="1:8" x14ac:dyDescent="0.2">
      <c r="A31" s="4"/>
      <c r="B31" s="4"/>
      <c r="C31" s="4"/>
      <c r="D31" s="4"/>
      <c r="E31" s="121" t="s">
        <v>171</v>
      </c>
      <c r="F31" s="123"/>
      <c r="G31" s="30">
        <v>7.8979999999999997</v>
      </c>
      <c r="H31" s="27" t="s">
        <v>35</v>
      </c>
    </row>
    <row r="32" spans="1:8" x14ac:dyDescent="0.2">
      <c r="A32" s="20"/>
      <c r="B32" s="32" t="s">
        <v>110</v>
      </c>
      <c r="C32" s="20"/>
      <c r="D32" s="20"/>
      <c r="E32" s="127"/>
      <c r="F32" s="129"/>
      <c r="G32" s="48">
        <v>7.8979999999999997</v>
      </c>
      <c r="H32" s="23" t="s">
        <v>35</v>
      </c>
    </row>
    <row r="33" spans="1:8" ht="76.5" x14ac:dyDescent="0.2">
      <c r="A33" s="26">
        <v>3.03</v>
      </c>
      <c r="B33" s="21" t="s">
        <v>242</v>
      </c>
      <c r="C33" s="21"/>
      <c r="D33" s="21"/>
      <c r="E33" s="21"/>
      <c r="F33" s="21"/>
      <c r="G33" s="21"/>
      <c r="H33" s="21"/>
    </row>
    <row r="34" spans="1:8" x14ac:dyDescent="0.2">
      <c r="A34" s="20"/>
      <c r="B34" s="20"/>
      <c r="C34" s="141" t="s">
        <v>172</v>
      </c>
      <c r="D34" s="142"/>
      <c r="E34" s="142"/>
      <c r="F34" s="143"/>
      <c r="G34" s="3">
        <v>588.5</v>
      </c>
      <c r="H34" s="27" t="s">
        <v>31</v>
      </c>
    </row>
    <row r="35" spans="1:8" x14ac:dyDescent="0.2">
      <c r="A35" s="20"/>
      <c r="B35" s="32" t="s">
        <v>110</v>
      </c>
      <c r="C35" s="20"/>
      <c r="D35" s="20"/>
      <c r="E35" s="20"/>
      <c r="F35" s="20"/>
      <c r="G35" s="17">
        <v>588.5</v>
      </c>
      <c r="H35" s="27" t="s">
        <v>31</v>
      </c>
    </row>
    <row r="36" spans="1:8" x14ac:dyDescent="0.2">
      <c r="A36" s="20"/>
      <c r="B36" s="20"/>
      <c r="C36" s="20"/>
      <c r="D36" s="20"/>
      <c r="E36" s="20"/>
      <c r="F36" s="20"/>
      <c r="G36" s="20"/>
      <c r="H36" s="20"/>
    </row>
    <row r="37" spans="1:8" x14ac:dyDescent="0.2">
      <c r="A37" s="9">
        <v>6</v>
      </c>
      <c r="B37" s="10" t="s">
        <v>54</v>
      </c>
      <c r="C37" s="20"/>
      <c r="D37" s="20"/>
      <c r="E37" s="20"/>
      <c r="F37" s="20"/>
      <c r="G37" s="20"/>
      <c r="H37" s="20"/>
    </row>
    <row r="38" spans="1:8" ht="76.5" x14ac:dyDescent="0.2">
      <c r="A38" s="26">
        <v>6.01</v>
      </c>
      <c r="B38" s="21" t="s">
        <v>249</v>
      </c>
      <c r="C38" s="21"/>
      <c r="D38" s="21"/>
      <c r="E38" s="21"/>
      <c r="F38" s="21"/>
      <c r="G38" s="21"/>
      <c r="H38" s="21"/>
    </row>
    <row r="39" spans="1:8" x14ac:dyDescent="0.2">
      <c r="A39" s="20"/>
      <c r="B39" s="50" t="s">
        <v>185</v>
      </c>
      <c r="C39" s="20"/>
      <c r="D39" s="20"/>
      <c r="E39" s="20"/>
      <c r="F39" s="20"/>
      <c r="G39" s="20"/>
      <c r="H39" s="20"/>
    </row>
    <row r="40" spans="1:8" x14ac:dyDescent="0.2">
      <c r="A40" s="20"/>
      <c r="B40" s="20"/>
      <c r="C40" s="20"/>
      <c r="D40" s="20"/>
      <c r="E40" s="20"/>
      <c r="F40" s="20"/>
      <c r="G40" s="20"/>
      <c r="H40" s="20"/>
    </row>
    <row r="41" spans="1:8" x14ac:dyDescent="0.2">
      <c r="A41" s="20"/>
      <c r="B41" s="27" t="s">
        <v>175</v>
      </c>
      <c r="C41" s="40">
        <v>4</v>
      </c>
      <c r="D41" s="40">
        <v>10</v>
      </c>
      <c r="E41" s="26">
        <v>0.75</v>
      </c>
      <c r="F41" s="26">
        <v>10.5</v>
      </c>
      <c r="G41" s="3">
        <v>315</v>
      </c>
      <c r="H41" s="27" t="s">
        <v>32</v>
      </c>
    </row>
    <row r="42" spans="1:8" x14ac:dyDescent="0.2">
      <c r="A42" s="20"/>
      <c r="B42" s="27" t="s">
        <v>175</v>
      </c>
      <c r="C42" s="40">
        <v>12</v>
      </c>
      <c r="D42" s="40">
        <v>12</v>
      </c>
      <c r="E42" s="26">
        <v>0.75</v>
      </c>
      <c r="F42" s="26">
        <v>10.5</v>
      </c>
      <c r="G42" s="3">
        <v>1134</v>
      </c>
      <c r="H42" s="27" t="s">
        <v>32</v>
      </c>
    </row>
    <row r="43" spans="1:8" x14ac:dyDescent="0.2">
      <c r="A43" s="20"/>
      <c r="B43" s="27" t="s">
        <v>175</v>
      </c>
      <c r="C43" s="40">
        <v>4</v>
      </c>
      <c r="D43" s="40">
        <v>14</v>
      </c>
      <c r="E43" s="26">
        <v>0.75</v>
      </c>
      <c r="F43" s="26">
        <v>10.5</v>
      </c>
      <c r="G43" s="3">
        <v>441</v>
      </c>
      <c r="H43" s="27" t="s">
        <v>32</v>
      </c>
    </row>
    <row r="44" spans="1:8" x14ac:dyDescent="0.2">
      <c r="A44" s="20"/>
      <c r="B44" s="27" t="s">
        <v>175</v>
      </c>
      <c r="C44" s="40">
        <v>2</v>
      </c>
      <c r="D44" s="40">
        <v>9</v>
      </c>
      <c r="E44" s="26">
        <v>0.75</v>
      </c>
      <c r="F44" s="26">
        <v>10.5</v>
      </c>
      <c r="G44" s="3">
        <v>141.75</v>
      </c>
      <c r="H44" s="27" t="s">
        <v>32</v>
      </c>
    </row>
    <row r="45" spans="1:8" x14ac:dyDescent="0.2">
      <c r="A45" s="20"/>
      <c r="B45" s="27" t="s">
        <v>176</v>
      </c>
      <c r="C45" s="40">
        <v>4</v>
      </c>
      <c r="D45" s="40">
        <v>8</v>
      </c>
      <c r="E45" s="26">
        <v>0.75</v>
      </c>
      <c r="F45" s="26">
        <v>10.5</v>
      </c>
      <c r="G45" s="3">
        <v>252</v>
      </c>
      <c r="H45" s="27" t="s">
        <v>32</v>
      </c>
    </row>
    <row r="46" spans="1:8" x14ac:dyDescent="0.2">
      <c r="A46" s="20"/>
      <c r="B46" s="27" t="s">
        <v>176</v>
      </c>
      <c r="C46" s="40">
        <v>8</v>
      </c>
      <c r="D46" s="40">
        <v>12</v>
      </c>
      <c r="E46" s="26">
        <v>0.75</v>
      </c>
      <c r="F46" s="26">
        <v>10.5</v>
      </c>
      <c r="G46" s="3">
        <v>756</v>
      </c>
      <c r="H46" s="27" t="s">
        <v>32</v>
      </c>
    </row>
    <row r="47" spans="1:8" x14ac:dyDescent="0.2">
      <c r="A47" s="20"/>
      <c r="B47" s="27" t="s">
        <v>176</v>
      </c>
      <c r="C47" s="40">
        <v>4</v>
      </c>
      <c r="D47" s="40">
        <v>7</v>
      </c>
      <c r="E47" s="26">
        <v>0.75</v>
      </c>
      <c r="F47" s="26">
        <v>10.5</v>
      </c>
      <c r="G47" s="3">
        <v>220.5</v>
      </c>
      <c r="H47" s="27" t="s">
        <v>32</v>
      </c>
    </row>
    <row r="48" spans="1:8" x14ac:dyDescent="0.2">
      <c r="A48" s="20"/>
      <c r="B48" s="27" t="s">
        <v>176</v>
      </c>
      <c r="C48" s="40">
        <v>4</v>
      </c>
      <c r="D48" s="41">
        <v>18.25</v>
      </c>
      <c r="E48" s="26">
        <v>0.75</v>
      </c>
      <c r="F48" s="26">
        <v>10.5</v>
      </c>
      <c r="G48" s="3">
        <v>574.88</v>
      </c>
      <c r="H48" s="27" t="s">
        <v>32</v>
      </c>
    </row>
    <row r="49" spans="1:8" x14ac:dyDescent="0.2">
      <c r="A49" s="20"/>
      <c r="B49" s="27" t="s">
        <v>176</v>
      </c>
      <c r="C49" s="40">
        <v>2</v>
      </c>
      <c r="D49" s="41">
        <v>23.25</v>
      </c>
      <c r="E49" s="26">
        <v>0.75</v>
      </c>
      <c r="F49" s="26">
        <v>10.5</v>
      </c>
      <c r="G49" s="3">
        <v>366.19</v>
      </c>
      <c r="H49" s="27" t="s">
        <v>32</v>
      </c>
    </row>
    <row r="50" spans="1:8" x14ac:dyDescent="0.2">
      <c r="A50" s="20"/>
      <c r="B50" s="20"/>
      <c r="C50" s="20"/>
      <c r="D50" s="20"/>
      <c r="E50" s="130" t="s">
        <v>186</v>
      </c>
      <c r="F50" s="131"/>
      <c r="G50" s="17">
        <v>4201.3100000000004</v>
      </c>
      <c r="H50" s="23" t="s">
        <v>32</v>
      </c>
    </row>
    <row r="51" spans="1:8" x14ac:dyDescent="0.2">
      <c r="A51" s="20"/>
      <c r="B51" s="23" t="s">
        <v>187</v>
      </c>
      <c r="C51" s="20"/>
      <c r="D51" s="20"/>
      <c r="E51" s="20"/>
      <c r="F51" s="20"/>
      <c r="G51" s="20"/>
      <c r="H51" s="20"/>
    </row>
    <row r="52" spans="1:8" x14ac:dyDescent="0.2">
      <c r="A52" s="20"/>
      <c r="B52" s="51" t="s">
        <v>188</v>
      </c>
      <c r="C52" s="20"/>
      <c r="D52" s="20"/>
      <c r="E52" s="20"/>
      <c r="F52" s="20"/>
      <c r="G52" s="20"/>
      <c r="H52" s="20"/>
    </row>
    <row r="53" spans="1:8" x14ac:dyDescent="0.2">
      <c r="A53" s="20"/>
      <c r="B53" s="27" t="s">
        <v>143</v>
      </c>
      <c r="C53" s="40">
        <v>31</v>
      </c>
      <c r="D53" s="41">
        <v>0.75</v>
      </c>
      <c r="E53" s="26">
        <v>0.75</v>
      </c>
      <c r="F53" s="26">
        <v>10.5</v>
      </c>
      <c r="G53" s="3">
        <v>183.09</v>
      </c>
      <c r="H53" s="27" t="s">
        <v>32</v>
      </c>
    </row>
    <row r="54" spans="1:8" x14ac:dyDescent="0.2">
      <c r="A54" s="20"/>
      <c r="B54" s="23" t="s">
        <v>189</v>
      </c>
      <c r="C54" s="20"/>
      <c r="D54" s="20"/>
      <c r="E54" s="20"/>
      <c r="F54" s="20"/>
      <c r="G54" s="20"/>
      <c r="H54" s="20"/>
    </row>
    <row r="55" spans="1:8" x14ac:dyDescent="0.2">
      <c r="A55" s="20"/>
      <c r="B55" s="27" t="s">
        <v>190</v>
      </c>
      <c r="C55" s="40">
        <v>2</v>
      </c>
      <c r="D55" s="41">
        <v>4</v>
      </c>
      <c r="E55" s="26">
        <v>0.75</v>
      </c>
      <c r="F55" s="26">
        <v>8.5</v>
      </c>
      <c r="G55" s="3">
        <v>51</v>
      </c>
      <c r="H55" s="27" t="s">
        <v>32</v>
      </c>
    </row>
    <row r="56" spans="1:8" x14ac:dyDescent="0.2">
      <c r="A56" s="20"/>
      <c r="B56" s="27" t="s">
        <v>191</v>
      </c>
      <c r="C56" s="40">
        <v>4</v>
      </c>
      <c r="D56" s="41">
        <v>3.5</v>
      </c>
      <c r="E56" s="26">
        <v>0.75</v>
      </c>
      <c r="F56" s="26">
        <v>8.5</v>
      </c>
      <c r="G56" s="3">
        <v>89.25</v>
      </c>
      <c r="H56" s="27" t="s">
        <v>32</v>
      </c>
    </row>
    <row r="57" spans="1:8" x14ac:dyDescent="0.2">
      <c r="A57" s="20"/>
      <c r="B57" s="27" t="s">
        <v>192</v>
      </c>
      <c r="C57" s="40">
        <v>2</v>
      </c>
      <c r="D57" s="41">
        <v>3</v>
      </c>
      <c r="E57" s="26">
        <v>0.75</v>
      </c>
      <c r="F57" s="26">
        <v>8.5</v>
      </c>
      <c r="G57" s="3">
        <v>38.25</v>
      </c>
      <c r="H57" s="27" t="s">
        <v>32</v>
      </c>
    </row>
    <row r="58" spans="1:8" x14ac:dyDescent="0.2">
      <c r="A58" s="20"/>
      <c r="B58" s="27" t="s">
        <v>193</v>
      </c>
      <c r="C58" s="40">
        <v>2</v>
      </c>
      <c r="D58" s="41">
        <v>2.5</v>
      </c>
      <c r="E58" s="26">
        <v>0.75</v>
      </c>
      <c r="F58" s="26">
        <v>8.5</v>
      </c>
      <c r="G58" s="3">
        <v>31.88</v>
      </c>
      <c r="H58" s="27" t="s">
        <v>32</v>
      </c>
    </row>
    <row r="59" spans="1:8" x14ac:dyDescent="0.2">
      <c r="A59" s="20"/>
      <c r="B59" s="20"/>
      <c r="C59" s="40">
        <v>10</v>
      </c>
      <c r="D59" s="20"/>
      <c r="E59" s="20"/>
      <c r="F59" s="20"/>
      <c r="G59" s="20"/>
      <c r="H59" s="20"/>
    </row>
    <row r="60" spans="1:8" x14ac:dyDescent="0.2">
      <c r="A60" s="20"/>
      <c r="B60" s="52" t="s">
        <v>194</v>
      </c>
      <c r="C60" s="20"/>
      <c r="D60" s="20"/>
      <c r="E60" s="20"/>
      <c r="F60" s="20"/>
      <c r="G60" s="20"/>
      <c r="H60" s="20"/>
    </row>
    <row r="61" spans="1:8" x14ac:dyDescent="0.2">
      <c r="A61" s="20"/>
      <c r="B61" s="27" t="s">
        <v>195</v>
      </c>
      <c r="C61" s="40">
        <v>6</v>
      </c>
      <c r="D61" s="40">
        <v>8</v>
      </c>
      <c r="E61" s="26">
        <v>0.75</v>
      </c>
      <c r="F61" s="26">
        <v>5.5</v>
      </c>
      <c r="G61" s="3">
        <v>198</v>
      </c>
      <c r="H61" s="27" t="s">
        <v>32</v>
      </c>
    </row>
    <row r="62" spans="1:8" x14ac:dyDescent="0.2">
      <c r="A62" s="20"/>
      <c r="B62" s="27" t="s">
        <v>196</v>
      </c>
      <c r="C62" s="40">
        <v>5</v>
      </c>
      <c r="D62" s="40">
        <v>6</v>
      </c>
      <c r="E62" s="26">
        <v>0.75</v>
      </c>
      <c r="F62" s="26">
        <v>5.5</v>
      </c>
      <c r="G62" s="3">
        <v>123.75</v>
      </c>
      <c r="H62" s="27" t="s">
        <v>32</v>
      </c>
    </row>
    <row r="63" spans="1:8" x14ac:dyDescent="0.2">
      <c r="A63" s="20"/>
      <c r="B63" s="27" t="s">
        <v>197</v>
      </c>
      <c r="C63" s="40">
        <v>4</v>
      </c>
      <c r="D63" s="40">
        <v>5</v>
      </c>
      <c r="E63" s="26">
        <v>0.75</v>
      </c>
      <c r="F63" s="26">
        <v>5.5</v>
      </c>
      <c r="G63" s="3">
        <v>82.5</v>
      </c>
      <c r="H63" s="27" t="s">
        <v>32</v>
      </c>
    </row>
    <row r="64" spans="1:8" x14ac:dyDescent="0.2">
      <c r="A64" s="20"/>
      <c r="B64" s="27" t="s">
        <v>198</v>
      </c>
      <c r="C64" s="40">
        <v>3</v>
      </c>
      <c r="D64" s="40">
        <v>3</v>
      </c>
      <c r="E64" s="26">
        <v>0.75</v>
      </c>
      <c r="F64" s="26">
        <v>5.5</v>
      </c>
      <c r="G64" s="3">
        <v>37.130000000000003</v>
      </c>
      <c r="H64" s="27" t="s">
        <v>32</v>
      </c>
    </row>
    <row r="65" spans="1:8" x14ac:dyDescent="0.2">
      <c r="A65" s="20"/>
      <c r="B65" s="20"/>
      <c r="C65" s="20"/>
      <c r="D65" s="20"/>
      <c r="E65" s="135" t="s">
        <v>199</v>
      </c>
      <c r="F65" s="136"/>
      <c r="G65" s="17">
        <v>834.84</v>
      </c>
      <c r="H65" s="27" t="s">
        <v>32</v>
      </c>
    </row>
    <row r="66" spans="1:8" x14ac:dyDescent="0.2">
      <c r="A66" s="20"/>
      <c r="B66" s="32" t="s">
        <v>110</v>
      </c>
      <c r="C66" s="20"/>
      <c r="D66" s="20"/>
      <c r="E66" s="139" t="s">
        <v>200</v>
      </c>
      <c r="F66" s="140"/>
      <c r="G66" s="17">
        <v>3366.47</v>
      </c>
      <c r="H66" s="23" t="s">
        <v>32</v>
      </c>
    </row>
    <row r="67" spans="1:8" ht="76.5" x14ac:dyDescent="0.2">
      <c r="A67" s="26">
        <v>7.02</v>
      </c>
      <c r="B67" s="21" t="s">
        <v>250</v>
      </c>
      <c r="C67" s="21"/>
      <c r="D67" s="21"/>
      <c r="E67" s="21"/>
      <c r="F67" s="21"/>
      <c r="G67" s="21"/>
      <c r="H67" s="21"/>
    </row>
    <row r="68" spans="1:8" x14ac:dyDescent="0.2">
      <c r="A68" s="20"/>
      <c r="B68" s="53" t="s">
        <v>201</v>
      </c>
      <c r="C68" s="40">
        <v>0</v>
      </c>
      <c r="D68" s="41">
        <v>0</v>
      </c>
      <c r="E68" s="47">
        <v>0</v>
      </c>
      <c r="F68" s="26">
        <v>0</v>
      </c>
      <c r="G68" s="3">
        <v>0</v>
      </c>
      <c r="H68" s="27" t="s">
        <v>32</v>
      </c>
    </row>
    <row r="69" spans="1:8" x14ac:dyDescent="0.2">
      <c r="A69" s="20"/>
      <c r="B69" s="27" t="s">
        <v>202</v>
      </c>
      <c r="C69" s="40">
        <v>0</v>
      </c>
      <c r="D69" s="41">
        <v>0</v>
      </c>
      <c r="E69" s="47">
        <v>0</v>
      </c>
      <c r="F69" s="26">
        <v>0</v>
      </c>
      <c r="G69" s="3">
        <v>0</v>
      </c>
      <c r="H69" s="27" t="s">
        <v>32</v>
      </c>
    </row>
    <row r="70" spans="1:8" x14ac:dyDescent="0.2">
      <c r="A70" s="20"/>
      <c r="B70" s="20"/>
      <c r="C70" s="20"/>
      <c r="D70" s="20"/>
      <c r="E70" s="20"/>
      <c r="F70" s="20"/>
      <c r="G70" s="20"/>
      <c r="H70" s="20"/>
    </row>
    <row r="71" spans="1:8" x14ac:dyDescent="0.2">
      <c r="A71" s="20"/>
      <c r="B71" s="23" t="s">
        <v>203</v>
      </c>
      <c r="C71" s="20"/>
      <c r="D71" s="20"/>
      <c r="E71" s="20"/>
      <c r="F71" s="20"/>
      <c r="G71" s="20"/>
      <c r="H71" s="27" t="s">
        <v>32</v>
      </c>
    </row>
    <row r="72" spans="1:8" x14ac:dyDescent="0.2">
      <c r="A72" s="20"/>
      <c r="B72" s="27" t="s">
        <v>193</v>
      </c>
      <c r="C72" s="40">
        <v>0</v>
      </c>
      <c r="D72" s="40">
        <v>0</v>
      </c>
      <c r="E72" s="40">
        <v>0</v>
      </c>
      <c r="F72" s="26">
        <v>0</v>
      </c>
      <c r="G72" s="3">
        <v>0</v>
      </c>
      <c r="H72" s="27" t="s">
        <v>32</v>
      </c>
    </row>
    <row r="73" spans="1:8" x14ac:dyDescent="0.2">
      <c r="A73" s="20"/>
      <c r="B73" s="32" t="s">
        <v>110</v>
      </c>
      <c r="C73" s="20"/>
      <c r="D73" s="20"/>
      <c r="E73" s="20"/>
      <c r="F73" s="20"/>
      <c r="G73" s="17">
        <v>0</v>
      </c>
      <c r="H73" s="23" t="s">
        <v>32</v>
      </c>
    </row>
    <row r="74" spans="1:8" ht="25.5" x14ac:dyDescent="0.2">
      <c r="A74" s="9">
        <v>7</v>
      </c>
      <c r="B74" s="21" t="s">
        <v>251</v>
      </c>
      <c r="C74" s="4"/>
      <c r="D74" s="4"/>
      <c r="E74" s="4"/>
      <c r="F74" s="4"/>
      <c r="G74" s="4"/>
      <c r="H74" s="4"/>
    </row>
    <row r="75" spans="1:8" ht="102" x14ac:dyDescent="0.2">
      <c r="A75" s="29">
        <v>8.01</v>
      </c>
      <c r="B75" s="21" t="s">
        <v>252</v>
      </c>
      <c r="C75" s="21"/>
      <c r="D75" s="21"/>
      <c r="E75" s="21"/>
      <c r="F75" s="21"/>
      <c r="G75" s="21"/>
      <c r="H75" s="21"/>
    </row>
    <row r="76" spans="1:8" x14ac:dyDescent="0.2">
      <c r="A76" s="20"/>
      <c r="B76" s="43" t="s">
        <v>185</v>
      </c>
      <c r="C76" s="20"/>
      <c r="D76" s="20"/>
      <c r="E76" s="20"/>
      <c r="F76" s="20"/>
      <c r="G76" s="20"/>
      <c r="H76" s="20"/>
    </row>
    <row r="77" spans="1:8" x14ac:dyDescent="0.2">
      <c r="A77" s="20"/>
      <c r="B77" s="27" t="s">
        <v>143</v>
      </c>
      <c r="C77" s="40">
        <v>31</v>
      </c>
      <c r="D77" s="41">
        <v>0.75</v>
      </c>
      <c r="E77" s="26">
        <v>0.75</v>
      </c>
      <c r="F77" s="26">
        <v>10.5</v>
      </c>
      <c r="G77" s="3">
        <v>183.09</v>
      </c>
      <c r="H77" s="27" t="s">
        <v>32</v>
      </c>
    </row>
    <row r="78" spans="1:8" x14ac:dyDescent="0.2">
      <c r="A78" s="20"/>
      <c r="B78" s="32" t="s">
        <v>110</v>
      </c>
      <c r="C78" s="20"/>
      <c r="D78" s="20"/>
      <c r="E78" s="20"/>
      <c r="F78" s="20"/>
      <c r="G78" s="17">
        <v>183.09</v>
      </c>
      <c r="H78" s="23" t="s">
        <v>32</v>
      </c>
    </row>
    <row r="79" spans="1:8" ht="102" x14ac:dyDescent="0.2">
      <c r="A79" s="29">
        <v>8.02</v>
      </c>
      <c r="B79" s="21" t="s">
        <v>253</v>
      </c>
      <c r="C79" s="21"/>
      <c r="D79" s="21"/>
      <c r="E79" s="21"/>
      <c r="F79" s="21"/>
      <c r="G79" s="21"/>
      <c r="H79" s="21"/>
    </row>
    <row r="80" spans="1:8" x14ac:dyDescent="0.2">
      <c r="A80" s="20"/>
      <c r="B80" s="2" t="s">
        <v>204</v>
      </c>
      <c r="C80" s="40">
        <v>1</v>
      </c>
      <c r="D80" s="41">
        <v>393.27</v>
      </c>
      <c r="E80" s="47">
        <v>0.75</v>
      </c>
      <c r="F80" s="26">
        <v>0.75</v>
      </c>
      <c r="G80" s="3">
        <v>221.21</v>
      </c>
      <c r="H80" s="27" t="s">
        <v>32</v>
      </c>
    </row>
    <row r="81" spans="1:8" x14ac:dyDescent="0.2">
      <c r="A81" s="20"/>
      <c r="B81" s="2" t="s">
        <v>205</v>
      </c>
      <c r="C81" s="40">
        <v>1</v>
      </c>
      <c r="D81" s="41">
        <v>24</v>
      </c>
      <c r="E81" s="47">
        <v>0.375</v>
      </c>
      <c r="F81" s="26">
        <v>0.75</v>
      </c>
      <c r="G81" s="3">
        <v>6.75</v>
      </c>
      <c r="H81" s="27" t="s">
        <v>32</v>
      </c>
    </row>
    <row r="82" spans="1:8" x14ac:dyDescent="0.2">
      <c r="A82" s="20"/>
      <c r="B82" s="32" t="s">
        <v>110</v>
      </c>
      <c r="C82" s="20"/>
      <c r="D82" s="20"/>
      <c r="E82" s="20"/>
      <c r="F82" s="20"/>
      <c r="G82" s="17">
        <v>227.96</v>
      </c>
      <c r="H82" s="23" t="s">
        <v>32</v>
      </c>
    </row>
    <row r="83" spans="1:8" ht="76.5" x14ac:dyDescent="0.2">
      <c r="A83" s="26">
        <v>8.0299999999999994</v>
      </c>
      <c r="B83" s="21" t="s">
        <v>254</v>
      </c>
      <c r="C83" s="21"/>
      <c r="D83" s="21"/>
      <c r="E83" s="21"/>
      <c r="F83" s="21"/>
      <c r="G83" s="21"/>
      <c r="H83" s="21"/>
    </row>
    <row r="84" spans="1:8" x14ac:dyDescent="0.2">
      <c r="A84" s="20"/>
      <c r="B84" s="23" t="s">
        <v>206</v>
      </c>
      <c r="C84" s="20"/>
      <c r="D84" s="20"/>
      <c r="E84" s="20"/>
      <c r="F84" s="20"/>
      <c r="G84" s="20"/>
      <c r="H84" s="20"/>
    </row>
    <row r="85" spans="1:8" x14ac:dyDescent="0.2">
      <c r="A85" s="20"/>
      <c r="B85" s="2" t="s">
        <v>159</v>
      </c>
      <c r="C85" s="40">
        <v>1</v>
      </c>
      <c r="D85" s="41">
        <v>344.44</v>
      </c>
      <c r="E85" s="26">
        <v>0.75</v>
      </c>
      <c r="F85" s="26">
        <v>1.5</v>
      </c>
      <c r="G85" s="3">
        <v>387.49</v>
      </c>
      <c r="H85" s="27" t="s">
        <v>32</v>
      </c>
    </row>
    <row r="86" spans="1:8" x14ac:dyDescent="0.2">
      <c r="A86" s="20"/>
      <c r="B86" s="2" t="s">
        <v>161</v>
      </c>
      <c r="C86" s="40">
        <v>2</v>
      </c>
      <c r="D86" s="41">
        <v>5.5</v>
      </c>
      <c r="E86" s="26">
        <v>1</v>
      </c>
      <c r="F86" s="26">
        <v>0.5</v>
      </c>
      <c r="G86" s="3">
        <v>5.5</v>
      </c>
      <c r="H86" s="27" t="s">
        <v>32</v>
      </c>
    </row>
    <row r="87" spans="1:8" x14ac:dyDescent="0.2">
      <c r="A87" s="20"/>
      <c r="B87" s="2" t="s">
        <v>162</v>
      </c>
      <c r="C87" s="40">
        <v>1</v>
      </c>
      <c r="D87" s="41">
        <v>25</v>
      </c>
      <c r="E87" s="26">
        <v>1</v>
      </c>
      <c r="F87" s="26">
        <v>1.5</v>
      </c>
      <c r="G87" s="3">
        <v>37.5</v>
      </c>
      <c r="H87" s="27" t="s">
        <v>32</v>
      </c>
    </row>
    <row r="88" spans="1:8" x14ac:dyDescent="0.2">
      <c r="A88" s="20"/>
      <c r="B88" s="2" t="s">
        <v>163</v>
      </c>
      <c r="C88" s="40">
        <v>2</v>
      </c>
      <c r="D88" s="41">
        <v>18.329999999999998</v>
      </c>
      <c r="E88" s="26">
        <v>1</v>
      </c>
      <c r="F88" s="26">
        <v>1.5</v>
      </c>
      <c r="G88" s="3">
        <v>54.99</v>
      </c>
      <c r="H88" s="27" t="s">
        <v>32</v>
      </c>
    </row>
    <row r="89" spans="1:8" x14ac:dyDescent="0.2">
      <c r="A89" s="20"/>
      <c r="B89" s="32" t="s">
        <v>110</v>
      </c>
      <c r="C89" s="20"/>
      <c r="D89" s="20"/>
      <c r="E89" s="20"/>
      <c r="F89" s="20"/>
      <c r="G89" s="17">
        <v>485.48</v>
      </c>
      <c r="H89" s="23" t="s">
        <v>32</v>
      </c>
    </row>
    <row r="90" spans="1:8" ht="76.5" x14ac:dyDescent="0.2">
      <c r="A90" s="26">
        <v>8.0399999999999991</v>
      </c>
      <c r="B90" s="21" t="s">
        <v>255</v>
      </c>
      <c r="C90" s="21"/>
      <c r="D90" s="21"/>
      <c r="E90" s="21"/>
      <c r="F90" s="21"/>
      <c r="G90" s="21"/>
      <c r="H90" s="21"/>
    </row>
    <row r="91" spans="1:8" x14ac:dyDescent="0.2">
      <c r="A91" s="20"/>
      <c r="B91" s="2" t="s">
        <v>207</v>
      </c>
      <c r="C91" s="40">
        <v>2</v>
      </c>
      <c r="D91" s="41">
        <v>4</v>
      </c>
      <c r="E91" s="26">
        <v>3.5</v>
      </c>
      <c r="F91" s="26">
        <v>0.5</v>
      </c>
      <c r="G91" s="3">
        <v>14</v>
      </c>
      <c r="H91" s="27" t="s">
        <v>32</v>
      </c>
    </row>
    <row r="92" spans="1:8" x14ac:dyDescent="0.2">
      <c r="A92" s="20"/>
      <c r="B92" s="2" t="s">
        <v>208</v>
      </c>
      <c r="C92" s="40">
        <v>1</v>
      </c>
      <c r="D92" s="41">
        <v>14</v>
      </c>
      <c r="E92" s="26">
        <v>3.5</v>
      </c>
      <c r="F92" s="26">
        <v>0.5</v>
      </c>
      <c r="G92" s="3">
        <v>24.5</v>
      </c>
      <c r="H92" s="27" t="s">
        <v>32</v>
      </c>
    </row>
    <row r="93" spans="1:8" x14ac:dyDescent="0.2">
      <c r="A93" s="20"/>
      <c r="B93" s="2" t="s">
        <v>209</v>
      </c>
      <c r="C93" s="40">
        <v>18</v>
      </c>
      <c r="D93" s="41">
        <v>3.5</v>
      </c>
      <c r="E93" s="26">
        <v>1</v>
      </c>
      <c r="F93" s="26">
        <v>0.5</v>
      </c>
      <c r="G93" s="3">
        <v>31.5</v>
      </c>
      <c r="H93" s="27" t="s">
        <v>32</v>
      </c>
    </row>
    <row r="94" spans="1:8" x14ac:dyDescent="0.2">
      <c r="A94" s="20"/>
      <c r="B94" s="32" t="s">
        <v>110</v>
      </c>
      <c r="C94" s="20"/>
      <c r="D94" s="20"/>
      <c r="E94" s="20"/>
      <c r="F94" s="20"/>
      <c r="G94" s="17">
        <v>70</v>
      </c>
      <c r="H94" s="23" t="s">
        <v>32</v>
      </c>
    </row>
    <row r="95" spans="1:8" ht="76.5" x14ac:dyDescent="0.2">
      <c r="A95" s="26">
        <v>8.0500000000000007</v>
      </c>
      <c r="B95" s="21" t="s">
        <v>256</v>
      </c>
      <c r="C95" s="21"/>
      <c r="D95" s="21"/>
      <c r="E95" s="21"/>
      <c r="F95" s="21"/>
      <c r="G95" s="21"/>
      <c r="H95" s="21"/>
    </row>
    <row r="96" spans="1:8" x14ac:dyDescent="0.2">
      <c r="A96" s="20"/>
      <c r="B96" s="27" t="s">
        <v>210</v>
      </c>
      <c r="C96" s="40">
        <v>1</v>
      </c>
      <c r="D96" s="41">
        <v>2244</v>
      </c>
      <c r="E96" s="20"/>
      <c r="F96" s="26">
        <v>0.5</v>
      </c>
      <c r="G96" s="3">
        <v>1122</v>
      </c>
      <c r="H96" s="27" t="s">
        <v>32</v>
      </c>
    </row>
    <row r="97" spans="1:8" x14ac:dyDescent="0.2">
      <c r="A97" s="20"/>
      <c r="B97" s="32" t="s">
        <v>110</v>
      </c>
      <c r="C97" s="20"/>
      <c r="D97" s="20"/>
      <c r="E97" s="20"/>
      <c r="F97" s="20"/>
      <c r="G97" s="17">
        <v>1122</v>
      </c>
      <c r="H97" s="23" t="s">
        <v>32</v>
      </c>
    </row>
    <row r="98" spans="1:8" ht="102" x14ac:dyDescent="0.2">
      <c r="A98" s="29">
        <v>8.06</v>
      </c>
      <c r="B98" s="46" t="s">
        <v>211</v>
      </c>
      <c r="C98" s="21"/>
      <c r="D98" s="21"/>
      <c r="E98" s="21"/>
      <c r="F98" s="21"/>
      <c r="G98" s="21"/>
      <c r="H98" s="21"/>
    </row>
    <row r="99" spans="1:8" x14ac:dyDescent="0.2">
      <c r="A99" s="20"/>
      <c r="B99" s="23" t="s">
        <v>212</v>
      </c>
      <c r="C99" s="20"/>
      <c r="D99" s="20"/>
      <c r="E99" s="20"/>
      <c r="F99" s="20"/>
      <c r="G99" s="20"/>
      <c r="H99" s="20"/>
    </row>
    <row r="100" spans="1:8" x14ac:dyDescent="0.2">
      <c r="A100" s="20"/>
      <c r="B100" s="27" t="s">
        <v>195</v>
      </c>
      <c r="C100" s="40">
        <v>6</v>
      </c>
      <c r="D100" s="40">
        <v>8</v>
      </c>
      <c r="E100" s="42">
        <v>1.5</v>
      </c>
      <c r="F100" s="26">
        <v>0.33</v>
      </c>
      <c r="G100" s="3">
        <v>69.930000000000007</v>
      </c>
      <c r="H100" s="27" t="s">
        <v>32</v>
      </c>
    </row>
    <row r="101" spans="1:8" x14ac:dyDescent="0.2">
      <c r="A101" s="20"/>
      <c r="B101" s="27" t="s">
        <v>196</v>
      </c>
      <c r="C101" s="40">
        <v>4</v>
      </c>
      <c r="D101" s="40">
        <v>6</v>
      </c>
      <c r="E101" s="42">
        <v>1.5</v>
      </c>
      <c r="F101" s="26">
        <v>0.33</v>
      </c>
      <c r="G101" s="3">
        <v>4</v>
      </c>
      <c r="H101" s="27" t="s">
        <v>32</v>
      </c>
    </row>
    <row r="102" spans="1:8" x14ac:dyDescent="0.2">
      <c r="A102" s="20"/>
      <c r="B102" s="27" t="s">
        <v>197</v>
      </c>
      <c r="C102" s="40">
        <v>4</v>
      </c>
      <c r="D102" s="40">
        <v>5</v>
      </c>
      <c r="E102" s="42">
        <v>1.5</v>
      </c>
      <c r="F102" s="26">
        <v>0.33</v>
      </c>
      <c r="G102" s="3">
        <v>73.430000000000007</v>
      </c>
      <c r="H102" s="27" t="s">
        <v>32</v>
      </c>
    </row>
    <row r="103" spans="1:8" x14ac:dyDescent="0.2">
      <c r="A103" s="20"/>
      <c r="B103" s="27" t="s">
        <v>198</v>
      </c>
      <c r="C103" s="40">
        <v>3</v>
      </c>
      <c r="D103" s="40">
        <v>3</v>
      </c>
      <c r="E103" s="42">
        <v>1.5</v>
      </c>
      <c r="F103" s="26">
        <v>0.33</v>
      </c>
      <c r="G103" s="3">
        <v>14.99</v>
      </c>
      <c r="H103" s="27" t="s">
        <v>32</v>
      </c>
    </row>
    <row r="104" spans="1:8" x14ac:dyDescent="0.2">
      <c r="A104" s="20"/>
      <c r="B104" s="32" t="s">
        <v>110</v>
      </c>
      <c r="C104" s="20"/>
      <c r="D104" s="20"/>
      <c r="E104" s="20"/>
      <c r="F104" s="20"/>
      <c r="G104" s="17">
        <v>162.34</v>
      </c>
      <c r="H104" s="23" t="s">
        <v>32</v>
      </c>
    </row>
    <row r="105" spans="1:8" x14ac:dyDescent="0.2">
      <c r="A105" s="9">
        <v>8</v>
      </c>
      <c r="B105" s="10" t="s">
        <v>56</v>
      </c>
      <c r="C105" s="20"/>
      <c r="D105" s="20"/>
      <c r="E105" s="20"/>
      <c r="F105" s="20"/>
      <c r="G105" s="20"/>
      <c r="H105" s="20"/>
    </row>
    <row r="106" spans="1:8" ht="63.75" x14ac:dyDescent="0.2">
      <c r="A106" s="29">
        <v>8.01</v>
      </c>
      <c r="B106" s="46" t="s">
        <v>213</v>
      </c>
      <c r="C106" s="21"/>
      <c r="D106" s="21"/>
      <c r="E106" s="21"/>
      <c r="F106" s="21"/>
      <c r="G106" s="21"/>
      <c r="H106" s="21"/>
    </row>
    <row r="107" spans="1:8" x14ac:dyDescent="0.2">
      <c r="A107" s="20"/>
      <c r="B107" s="27" t="s">
        <v>116</v>
      </c>
      <c r="C107" s="40">
        <v>4</v>
      </c>
      <c r="D107" s="41">
        <v>12</v>
      </c>
      <c r="E107" s="26">
        <v>12</v>
      </c>
      <c r="F107" s="20"/>
      <c r="G107" s="3">
        <v>576</v>
      </c>
      <c r="H107" s="27" t="s">
        <v>31</v>
      </c>
    </row>
    <row r="108" spans="1:8" x14ac:dyDescent="0.2">
      <c r="A108" s="20"/>
      <c r="B108" s="27" t="s">
        <v>117</v>
      </c>
      <c r="C108" s="40">
        <v>2</v>
      </c>
      <c r="D108" s="41">
        <v>12</v>
      </c>
      <c r="E108" s="26">
        <v>18.25</v>
      </c>
      <c r="F108" s="20"/>
      <c r="G108" s="3">
        <v>438</v>
      </c>
      <c r="H108" s="27" t="s">
        <v>31</v>
      </c>
    </row>
    <row r="109" spans="1:8" x14ac:dyDescent="0.2">
      <c r="A109" s="20"/>
      <c r="B109" s="27" t="s">
        <v>118</v>
      </c>
      <c r="C109" s="40">
        <v>2</v>
      </c>
      <c r="D109" s="41">
        <v>14</v>
      </c>
      <c r="E109" s="26">
        <v>7</v>
      </c>
      <c r="F109" s="20"/>
      <c r="G109" s="3">
        <v>196</v>
      </c>
      <c r="H109" s="27" t="s">
        <v>31</v>
      </c>
    </row>
    <row r="110" spans="1:8" x14ac:dyDescent="0.2">
      <c r="A110" s="20"/>
      <c r="B110" s="27" t="s">
        <v>119</v>
      </c>
      <c r="C110" s="40">
        <v>2</v>
      </c>
      <c r="D110" s="41">
        <v>10</v>
      </c>
      <c r="E110" s="26">
        <v>8</v>
      </c>
      <c r="F110" s="20"/>
      <c r="G110" s="3">
        <v>160</v>
      </c>
      <c r="H110" s="27" t="s">
        <v>31</v>
      </c>
    </row>
    <row r="111" spans="1:8" x14ac:dyDescent="0.2">
      <c r="A111" s="20"/>
      <c r="B111" s="27" t="s">
        <v>120</v>
      </c>
      <c r="C111" s="40">
        <v>1</v>
      </c>
      <c r="D111" s="41">
        <v>14</v>
      </c>
      <c r="E111" s="26">
        <v>9.5</v>
      </c>
      <c r="F111" s="20"/>
      <c r="G111" s="3">
        <v>133</v>
      </c>
      <c r="H111" s="27" t="s">
        <v>31</v>
      </c>
    </row>
    <row r="112" spans="1:8" x14ac:dyDescent="0.2">
      <c r="A112" s="20"/>
      <c r="B112" s="27" t="s">
        <v>121</v>
      </c>
      <c r="C112" s="40">
        <v>1</v>
      </c>
      <c r="D112" s="41">
        <v>10.75</v>
      </c>
      <c r="E112" s="26">
        <v>9.5</v>
      </c>
      <c r="F112" s="20"/>
      <c r="G112" s="3">
        <v>102.13</v>
      </c>
      <c r="H112" s="27" t="s">
        <v>31</v>
      </c>
    </row>
    <row r="113" spans="1:8" x14ac:dyDescent="0.2">
      <c r="A113" s="20"/>
      <c r="B113" s="27" t="s">
        <v>121</v>
      </c>
      <c r="C113" s="40">
        <v>2</v>
      </c>
      <c r="D113" s="41">
        <v>8.5</v>
      </c>
      <c r="E113" s="26">
        <v>5.5</v>
      </c>
      <c r="F113" s="20"/>
      <c r="G113" s="3">
        <v>93.5</v>
      </c>
      <c r="H113" s="27" t="s">
        <v>31</v>
      </c>
    </row>
    <row r="114" spans="1:8" x14ac:dyDescent="0.2">
      <c r="A114" s="20"/>
      <c r="B114" s="20"/>
      <c r="C114" s="20"/>
      <c r="D114" s="20"/>
      <c r="E114" s="20"/>
      <c r="F114" s="20"/>
      <c r="G114" s="20"/>
      <c r="H114" s="20"/>
    </row>
    <row r="115" spans="1:8" x14ac:dyDescent="0.2">
      <c r="A115" s="20"/>
      <c r="B115" s="23" t="s">
        <v>214</v>
      </c>
      <c r="C115" s="20"/>
      <c r="D115" s="20"/>
      <c r="E115" s="20"/>
      <c r="F115" s="20"/>
      <c r="G115" s="20"/>
      <c r="H115" s="20"/>
    </row>
    <row r="116" spans="1:8" x14ac:dyDescent="0.2">
      <c r="A116" s="20"/>
      <c r="B116" s="27" t="s">
        <v>195</v>
      </c>
      <c r="C116" s="40">
        <v>6</v>
      </c>
      <c r="D116" s="40">
        <v>8</v>
      </c>
      <c r="E116" s="26">
        <v>1.75</v>
      </c>
      <c r="F116" s="20"/>
      <c r="G116" s="3">
        <v>84</v>
      </c>
      <c r="H116" s="27" t="s">
        <v>31</v>
      </c>
    </row>
    <row r="117" spans="1:8" x14ac:dyDescent="0.2">
      <c r="A117" s="20"/>
      <c r="B117" s="27" t="s">
        <v>196</v>
      </c>
      <c r="C117" s="40">
        <v>5</v>
      </c>
      <c r="D117" s="40">
        <v>6</v>
      </c>
      <c r="E117" s="26">
        <v>1.75</v>
      </c>
      <c r="F117" s="20"/>
      <c r="G117" s="3">
        <v>52.5</v>
      </c>
      <c r="H117" s="27" t="s">
        <v>31</v>
      </c>
    </row>
    <row r="118" spans="1:8" x14ac:dyDescent="0.2">
      <c r="A118" s="20"/>
      <c r="B118" s="27" t="s">
        <v>197</v>
      </c>
      <c r="C118" s="40">
        <v>4</v>
      </c>
      <c r="D118" s="40">
        <v>5</v>
      </c>
      <c r="E118" s="26">
        <v>1.75</v>
      </c>
      <c r="F118" s="20"/>
      <c r="G118" s="3">
        <v>35</v>
      </c>
      <c r="H118" s="27" t="s">
        <v>31</v>
      </c>
    </row>
    <row r="119" spans="1:8" x14ac:dyDescent="0.2">
      <c r="A119" s="20"/>
      <c r="B119" s="27" t="s">
        <v>215</v>
      </c>
      <c r="C119" s="40">
        <v>2</v>
      </c>
      <c r="D119" s="41">
        <v>24</v>
      </c>
      <c r="E119" s="26">
        <v>3.5</v>
      </c>
      <c r="F119" s="20"/>
      <c r="G119" s="3">
        <v>168</v>
      </c>
      <c r="H119" s="27" t="s">
        <v>31</v>
      </c>
    </row>
    <row r="120" spans="1:8" x14ac:dyDescent="0.2">
      <c r="A120" s="20"/>
      <c r="B120" s="32" t="s">
        <v>110</v>
      </c>
      <c r="C120" s="20"/>
      <c r="D120" s="20"/>
      <c r="E120" s="20"/>
      <c r="F120" s="20"/>
      <c r="G120" s="17">
        <v>2038.13</v>
      </c>
      <c r="H120" s="23" t="s">
        <v>31</v>
      </c>
    </row>
    <row r="121" spans="1:8" ht="63.75" x14ac:dyDescent="0.2">
      <c r="A121" s="29">
        <v>8.02</v>
      </c>
      <c r="B121" s="21" t="s">
        <v>392</v>
      </c>
      <c r="C121" s="21"/>
      <c r="D121" s="21"/>
      <c r="E121" s="21"/>
      <c r="F121" s="21"/>
      <c r="G121" s="21"/>
      <c r="H121" s="21"/>
    </row>
    <row r="122" spans="1:8" x14ac:dyDescent="0.2">
      <c r="A122" s="20"/>
      <c r="B122" s="27" t="s">
        <v>116</v>
      </c>
      <c r="C122" s="40">
        <v>8</v>
      </c>
      <c r="D122" s="41">
        <v>12</v>
      </c>
      <c r="E122" s="20"/>
      <c r="F122" s="26">
        <v>11</v>
      </c>
      <c r="G122" s="3">
        <v>1056</v>
      </c>
      <c r="H122" s="27" t="s">
        <v>31</v>
      </c>
    </row>
    <row r="123" spans="1:8" x14ac:dyDescent="0.2">
      <c r="A123" s="20"/>
      <c r="B123" s="20"/>
      <c r="C123" s="40">
        <v>8</v>
      </c>
      <c r="D123" s="41">
        <v>12</v>
      </c>
      <c r="E123" s="20"/>
      <c r="F123" s="26">
        <v>11</v>
      </c>
      <c r="G123" s="3">
        <v>1056</v>
      </c>
      <c r="H123" s="27" t="s">
        <v>31</v>
      </c>
    </row>
    <row r="124" spans="1:8" x14ac:dyDescent="0.2">
      <c r="A124" s="20"/>
      <c r="B124" s="27" t="s">
        <v>117</v>
      </c>
      <c r="C124" s="40">
        <v>4</v>
      </c>
      <c r="D124" s="41">
        <v>20</v>
      </c>
      <c r="E124" s="20"/>
      <c r="F124" s="26">
        <v>11</v>
      </c>
      <c r="G124" s="3">
        <v>880</v>
      </c>
      <c r="H124" s="27" t="s">
        <v>31</v>
      </c>
    </row>
    <row r="125" spans="1:8" x14ac:dyDescent="0.2">
      <c r="A125" s="20"/>
      <c r="B125" s="20"/>
      <c r="C125" s="40">
        <v>4</v>
      </c>
      <c r="D125" s="41">
        <v>14.58</v>
      </c>
      <c r="E125" s="20"/>
      <c r="F125" s="26">
        <v>11</v>
      </c>
      <c r="G125" s="3">
        <v>641.52</v>
      </c>
      <c r="H125" s="27" t="s">
        <v>31</v>
      </c>
    </row>
    <row r="126" spans="1:8" x14ac:dyDescent="0.2">
      <c r="A126" s="20"/>
      <c r="B126" s="27" t="s">
        <v>118</v>
      </c>
      <c r="C126" s="40">
        <v>2</v>
      </c>
      <c r="D126" s="41">
        <v>10.25</v>
      </c>
      <c r="E126" s="20"/>
      <c r="F126" s="26">
        <v>11</v>
      </c>
      <c r="G126" s="3">
        <v>225.5</v>
      </c>
      <c r="H126" s="27" t="s">
        <v>31</v>
      </c>
    </row>
    <row r="127" spans="1:8" x14ac:dyDescent="0.2">
      <c r="A127" s="20"/>
      <c r="B127" s="20"/>
      <c r="C127" s="40">
        <v>2</v>
      </c>
      <c r="D127" s="41">
        <v>7.25</v>
      </c>
      <c r="E127" s="20"/>
      <c r="F127" s="26">
        <v>11</v>
      </c>
      <c r="G127" s="3">
        <v>159.5</v>
      </c>
      <c r="H127" s="27" t="s">
        <v>31</v>
      </c>
    </row>
    <row r="128" spans="1:8" x14ac:dyDescent="0.2">
      <c r="A128" s="20"/>
      <c r="B128" s="27" t="s">
        <v>119</v>
      </c>
      <c r="C128" s="40">
        <v>4</v>
      </c>
      <c r="D128" s="41">
        <v>10</v>
      </c>
      <c r="E128" s="20"/>
      <c r="F128" s="26">
        <v>11</v>
      </c>
      <c r="G128" s="3">
        <v>440</v>
      </c>
      <c r="H128" s="27" t="s">
        <v>31</v>
      </c>
    </row>
    <row r="129" spans="1:8" x14ac:dyDescent="0.2">
      <c r="A129" s="20"/>
      <c r="B129" s="20"/>
      <c r="C129" s="40">
        <v>4</v>
      </c>
      <c r="D129" s="41">
        <v>8</v>
      </c>
      <c r="E129" s="20"/>
      <c r="F129" s="26">
        <v>11</v>
      </c>
      <c r="G129" s="3">
        <v>352</v>
      </c>
      <c r="H129" s="27" t="s">
        <v>31</v>
      </c>
    </row>
    <row r="130" spans="1:8" x14ac:dyDescent="0.2">
      <c r="A130" s="20"/>
      <c r="B130" s="27" t="s">
        <v>120</v>
      </c>
      <c r="C130" s="40">
        <v>2</v>
      </c>
      <c r="D130" s="41">
        <v>14</v>
      </c>
      <c r="E130" s="20"/>
      <c r="F130" s="26">
        <v>11</v>
      </c>
      <c r="G130" s="3">
        <v>308</v>
      </c>
      <c r="H130" s="27" t="s">
        <v>31</v>
      </c>
    </row>
    <row r="131" spans="1:8" x14ac:dyDescent="0.2">
      <c r="A131" s="20"/>
      <c r="B131" s="20"/>
      <c r="C131" s="40">
        <v>1</v>
      </c>
      <c r="D131" s="41">
        <v>9.5</v>
      </c>
      <c r="E131" s="20"/>
      <c r="F131" s="26">
        <v>11</v>
      </c>
      <c r="G131" s="3">
        <v>104.5</v>
      </c>
      <c r="H131" s="27" t="s">
        <v>31</v>
      </c>
    </row>
    <row r="132" spans="1:8" x14ac:dyDescent="0.2">
      <c r="A132" s="20"/>
      <c r="B132" s="27" t="s">
        <v>121</v>
      </c>
      <c r="C132" s="40">
        <v>2</v>
      </c>
      <c r="D132" s="41">
        <v>20</v>
      </c>
      <c r="E132" s="20"/>
      <c r="F132" s="26">
        <v>11</v>
      </c>
      <c r="G132" s="3">
        <v>440</v>
      </c>
      <c r="H132" s="27" t="s">
        <v>31</v>
      </c>
    </row>
    <row r="133" spans="1:8" x14ac:dyDescent="0.2">
      <c r="A133" s="20"/>
      <c r="B133" s="20"/>
      <c r="C133" s="40">
        <v>2</v>
      </c>
      <c r="D133" s="41">
        <v>5</v>
      </c>
      <c r="E133" s="20"/>
      <c r="F133" s="26">
        <v>11</v>
      </c>
      <c r="G133" s="3">
        <v>110</v>
      </c>
      <c r="H133" s="27" t="s">
        <v>31</v>
      </c>
    </row>
    <row r="134" spans="1:8" x14ac:dyDescent="0.2">
      <c r="A134" s="20"/>
      <c r="B134" s="27" t="s">
        <v>121</v>
      </c>
      <c r="C134" s="40">
        <v>1</v>
      </c>
      <c r="D134" s="41">
        <v>21</v>
      </c>
      <c r="E134" s="20"/>
      <c r="F134" s="26">
        <v>11</v>
      </c>
      <c r="G134" s="3">
        <v>231</v>
      </c>
      <c r="H134" s="27" t="s">
        <v>31</v>
      </c>
    </row>
    <row r="135" spans="1:8" x14ac:dyDescent="0.2">
      <c r="A135" s="20"/>
      <c r="B135" s="132" t="s">
        <v>216</v>
      </c>
      <c r="C135" s="133"/>
      <c r="D135" s="134"/>
      <c r="E135" s="130" t="s">
        <v>186</v>
      </c>
      <c r="F135" s="131"/>
      <c r="G135" s="17">
        <v>6004.02</v>
      </c>
      <c r="H135" s="23" t="s">
        <v>31</v>
      </c>
    </row>
    <row r="136" spans="1:8" x14ac:dyDescent="0.2">
      <c r="A136" s="20"/>
      <c r="B136" s="32" t="s">
        <v>189</v>
      </c>
      <c r="C136" s="20"/>
      <c r="D136" s="20"/>
      <c r="E136" s="20"/>
      <c r="F136" s="20"/>
      <c r="G136" s="20"/>
      <c r="H136" s="20"/>
    </row>
    <row r="137" spans="1:8" x14ac:dyDescent="0.2">
      <c r="A137" s="20"/>
      <c r="B137" s="2" t="s">
        <v>217</v>
      </c>
      <c r="C137" s="40">
        <v>2</v>
      </c>
      <c r="D137" s="41">
        <v>280.5</v>
      </c>
      <c r="E137" s="20"/>
      <c r="F137" s="20"/>
      <c r="G137" s="3">
        <v>561</v>
      </c>
      <c r="H137" s="27" t="s">
        <v>31</v>
      </c>
    </row>
    <row r="138" spans="1:8" x14ac:dyDescent="0.2">
      <c r="A138" s="20"/>
      <c r="B138" s="32" t="s">
        <v>218</v>
      </c>
      <c r="C138" s="20"/>
      <c r="D138" s="20"/>
      <c r="E138" s="20"/>
      <c r="F138" s="20"/>
      <c r="G138" s="20"/>
      <c r="H138" s="20"/>
    </row>
    <row r="139" spans="1:8" x14ac:dyDescent="0.2">
      <c r="A139" s="20"/>
      <c r="B139" s="2" t="s">
        <v>219</v>
      </c>
      <c r="C139" s="40">
        <v>1</v>
      </c>
      <c r="D139" s="41">
        <v>588.5</v>
      </c>
      <c r="E139" s="20"/>
      <c r="F139" s="20"/>
      <c r="G139" s="3">
        <v>588.5</v>
      </c>
      <c r="H139" s="27" t="s">
        <v>31</v>
      </c>
    </row>
    <row r="140" spans="1:8" x14ac:dyDescent="0.2">
      <c r="A140" s="20"/>
      <c r="B140" s="20"/>
      <c r="C140" s="20"/>
      <c r="D140" s="20"/>
      <c r="E140" s="135" t="s">
        <v>199</v>
      </c>
      <c r="F140" s="136"/>
      <c r="G140" s="17">
        <v>1149.5</v>
      </c>
      <c r="H140" s="23" t="s">
        <v>31</v>
      </c>
    </row>
    <row r="141" spans="1:8" x14ac:dyDescent="0.2">
      <c r="A141" s="20"/>
      <c r="B141" s="32" t="s">
        <v>110</v>
      </c>
      <c r="C141" s="20"/>
      <c r="D141" s="20"/>
      <c r="E141" s="139" t="s">
        <v>220</v>
      </c>
      <c r="F141" s="140"/>
      <c r="G141" s="17">
        <v>4854.5200000000004</v>
      </c>
      <c r="H141" s="23" t="s">
        <v>31</v>
      </c>
    </row>
    <row r="142" spans="1:8" ht="63.75" x14ac:dyDescent="0.2">
      <c r="A142" s="26">
        <v>9.0299999999999994</v>
      </c>
      <c r="B142" s="46" t="s">
        <v>221</v>
      </c>
      <c r="C142" s="21"/>
      <c r="D142" s="21"/>
      <c r="E142" s="21"/>
      <c r="F142" s="21"/>
      <c r="G142" s="21"/>
      <c r="H142" s="21"/>
    </row>
    <row r="143" spans="1:8" x14ac:dyDescent="0.2">
      <c r="A143" s="20"/>
      <c r="B143" s="20"/>
      <c r="C143" s="40">
        <v>1</v>
      </c>
      <c r="D143" s="41">
        <v>358</v>
      </c>
      <c r="E143" s="47">
        <v>11</v>
      </c>
      <c r="F143" s="20"/>
      <c r="G143" s="3">
        <v>3938</v>
      </c>
      <c r="H143" s="27" t="s">
        <v>31</v>
      </c>
    </row>
    <row r="144" spans="1:8" x14ac:dyDescent="0.2">
      <c r="A144" s="20"/>
      <c r="B144" s="20"/>
      <c r="C144" s="20"/>
      <c r="D144" s="20"/>
      <c r="E144" s="130" t="s">
        <v>186</v>
      </c>
      <c r="F144" s="131"/>
      <c r="G144" s="17">
        <v>3938</v>
      </c>
      <c r="H144" s="23" t="s">
        <v>31</v>
      </c>
    </row>
    <row r="145" spans="1:8" x14ac:dyDescent="0.2">
      <c r="A145" s="20"/>
      <c r="B145" s="132" t="s">
        <v>216</v>
      </c>
      <c r="C145" s="133"/>
      <c r="D145" s="134"/>
      <c r="E145" s="20"/>
      <c r="F145" s="20"/>
      <c r="G145" s="20"/>
      <c r="H145" s="20"/>
    </row>
    <row r="146" spans="1:8" x14ac:dyDescent="0.2">
      <c r="A146" s="20"/>
      <c r="B146" s="32" t="s">
        <v>189</v>
      </c>
      <c r="C146" s="20"/>
      <c r="D146" s="20"/>
      <c r="E146" s="20"/>
      <c r="F146" s="20"/>
      <c r="G146" s="20"/>
      <c r="H146" s="20"/>
    </row>
    <row r="147" spans="1:8" x14ac:dyDescent="0.2">
      <c r="A147" s="20"/>
      <c r="B147" s="27" t="s">
        <v>151</v>
      </c>
      <c r="C147" s="40">
        <v>1</v>
      </c>
      <c r="D147" s="41">
        <v>5</v>
      </c>
      <c r="E147" s="26">
        <v>0.75</v>
      </c>
      <c r="F147" s="42">
        <v>8.5</v>
      </c>
      <c r="G147" s="3">
        <v>31.88</v>
      </c>
      <c r="H147" s="27" t="s">
        <v>31</v>
      </c>
    </row>
    <row r="148" spans="1:8" x14ac:dyDescent="0.2">
      <c r="A148" s="20"/>
      <c r="B148" s="32" t="s">
        <v>218</v>
      </c>
      <c r="C148" s="20"/>
      <c r="D148" s="20"/>
      <c r="E148" s="20"/>
      <c r="F148" s="20"/>
      <c r="G148" s="20"/>
      <c r="H148" s="20"/>
    </row>
    <row r="149" spans="1:8" x14ac:dyDescent="0.2">
      <c r="A149" s="20"/>
      <c r="B149" s="2" t="s">
        <v>219</v>
      </c>
      <c r="C149" s="40">
        <v>1</v>
      </c>
      <c r="D149" s="41">
        <v>588.5</v>
      </c>
      <c r="E149" s="20"/>
      <c r="F149" s="20"/>
      <c r="G149" s="3">
        <v>588.5</v>
      </c>
      <c r="H149" s="27" t="s">
        <v>31</v>
      </c>
    </row>
    <row r="150" spans="1:8" x14ac:dyDescent="0.2">
      <c r="A150" s="20"/>
      <c r="B150" s="20"/>
      <c r="C150" s="20"/>
      <c r="D150" s="20"/>
      <c r="E150" s="135" t="s">
        <v>199</v>
      </c>
      <c r="F150" s="136"/>
      <c r="G150" s="17">
        <v>620.38</v>
      </c>
      <c r="H150" s="23" t="s">
        <v>31</v>
      </c>
    </row>
    <row r="151" spans="1:8" x14ac:dyDescent="0.2">
      <c r="A151" s="20"/>
      <c r="B151" s="32" t="s">
        <v>110</v>
      </c>
      <c r="C151" s="20"/>
      <c r="D151" s="20"/>
      <c r="E151" s="20"/>
      <c r="F151" s="20"/>
      <c r="G151" s="17">
        <v>3317.63</v>
      </c>
      <c r="H151" s="23" t="s">
        <v>31</v>
      </c>
    </row>
    <row r="152" spans="1:8" x14ac:dyDescent="0.2">
      <c r="A152" s="9">
        <v>9</v>
      </c>
      <c r="B152" s="10" t="s">
        <v>57</v>
      </c>
      <c r="C152" s="20"/>
      <c r="D152" s="20"/>
      <c r="E152" s="20"/>
      <c r="F152" s="20"/>
      <c r="G152" s="20"/>
      <c r="H152" s="20"/>
    </row>
    <row r="153" spans="1:8" ht="51" x14ac:dyDescent="0.2">
      <c r="A153" s="26">
        <v>9.01</v>
      </c>
      <c r="B153" s="21" t="s">
        <v>258</v>
      </c>
      <c r="C153" s="4"/>
      <c r="D153" s="4"/>
      <c r="E153" s="4"/>
      <c r="F153" s="4"/>
      <c r="G153" s="4"/>
      <c r="H153" s="4"/>
    </row>
    <row r="154" spans="1:8" x14ac:dyDescent="0.2">
      <c r="A154" s="20"/>
      <c r="B154" s="20"/>
      <c r="C154" s="40">
        <v>1</v>
      </c>
      <c r="D154" s="41">
        <v>1950</v>
      </c>
      <c r="E154" s="20"/>
      <c r="F154" s="26">
        <v>0.5</v>
      </c>
      <c r="G154" s="3">
        <v>975</v>
      </c>
      <c r="H154" s="27" t="s">
        <v>32</v>
      </c>
    </row>
    <row r="155" spans="1:8" x14ac:dyDescent="0.2">
      <c r="A155" s="20"/>
      <c r="B155" s="2" t="s">
        <v>122</v>
      </c>
      <c r="C155" s="40">
        <v>1</v>
      </c>
      <c r="D155" s="41">
        <v>230</v>
      </c>
      <c r="E155" s="26">
        <v>3</v>
      </c>
      <c r="F155" s="26">
        <v>1</v>
      </c>
      <c r="G155" s="3">
        <v>690</v>
      </c>
      <c r="H155" s="27" t="s">
        <v>32</v>
      </c>
    </row>
    <row r="156" spans="1:8" x14ac:dyDescent="0.2">
      <c r="A156" s="20"/>
      <c r="B156" s="32" t="s">
        <v>110</v>
      </c>
      <c r="C156" s="20"/>
      <c r="D156" s="20"/>
      <c r="E156" s="20"/>
      <c r="F156" s="20"/>
      <c r="G156" s="17">
        <v>13700.63</v>
      </c>
      <c r="H156" s="23" t="s">
        <v>32</v>
      </c>
    </row>
    <row r="157" spans="1:8" ht="76.5" x14ac:dyDescent="0.2">
      <c r="A157" s="29">
        <v>9.02</v>
      </c>
      <c r="B157" s="21" t="s">
        <v>259</v>
      </c>
      <c r="C157" s="21"/>
      <c r="D157" s="21"/>
      <c r="E157" s="21"/>
      <c r="F157" s="21"/>
      <c r="G157" s="21"/>
      <c r="H157" s="21"/>
    </row>
    <row r="158" spans="1:8" x14ac:dyDescent="0.2">
      <c r="A158" s="20"/>
      <c r="B158" s="2" t="s">
        <v>131</v>
      </c>
      <c r="C158" s="40">
        <v>1</v>
      </c>
      <c r="D158" s="41">
        <v>2000</v>
      </c>
      <c r="E158" s="20"/>
      <c r="F158" s="26">
        <v>0.25</v>
      </c>
      <c r="G158" s="3">
        <v>500</v>
      </c>
      <c r="H158" s="27" t="s">
        <v>32</v>
      </c>
    </row>
    <row r="159" spans="1:8" x14ac:dyDescent="0.2">
      <c r="A159" s="20"/>
      <c r="B159" s="2" t="s">
        <v>122</v>
      </c>
      <c r="C159" s="40">
        <v>1</v>
      </c>
      <c r="D159" s="41">
        <v>230</v>
      </c>
      <c r="E159" s="26">
        <v>3</v>
      </c>
      <c r="F159" s="26">
        <v>0.25</v>
      </c>
      <c r="G159" s="3">
        <v>172.5</v>
      </c>
      <c r="H159" s="27" t="s">
        <v>32</v>
      </c>
    </row>
    <row r="160" spans="1:8" x14ac:dyDescent="0.2">
      <c r="A160" s="20"/>
      <c r="B160" s="32" t="s">
        <v>110</v>
      </c>
      <c r="C160" s="20"/>
      <c r="D160" s="20"/>
      <c r="E160" s="20"/>
      <c r="F160" s="20"/>
      <c r="G160" s="17">
        <v>672.5</v>
      </c>
      <c r="H160" s="23" t="s">
        <v>32</v>
      </c>
    </row>
    <row r="161" spans="1:8" x14ac:dyDescent="0.2">
      <c r="A161" s="20"/>
      <c r="B161" s="20"/>
      <c r="C161" s="20"/>
      <c r="D161" s="20"/>
      <c r="E161" s="20"/>
      <c r="F161" s="20"/>
      <c r="G161" s="20"/>
      <c r="H161" s="20"/>
    </row>
    <row r="162" spans="1:8" ht="76.5" x14ac:dyDescent="0.2">
      <c r="A162" s="26">
        <v>9.0299999999999994</v>
      </c>
      <c r="B162" s="21" t="s">
        <v>260</v>
      </c>
      <c r="C162" s="21"/>
      <c r="D162" s="21"/>
      <c r="E162" s="21"/>
      <c r="F162" s="21"/>
      <c r="G162" s="21"/>
      <c r="H162" s="21"/>
    </row>
    <row r="163" spans="1:8" x14ac:dyDescent="0.2">
      <c r="A163" s="20"/>
      <c r="B163" s="2" t="s">
        <v>122</v>
      </c>
      <c r="C163" s="40">
        <v>1</v>
      </c>
      <c r="D163" s="41">
        <v>230</v>
      </c>
      <c r="E163" s="26">
        <v>3</v>
      </c>
      <c r="F163" s="20"/>
      <c r="G163" s="3">
        <v>690</v>
      </c>
      <c r="H163" s="27" t="s">
        <v>31</v>
      </c>
    </row>
    <row r="164" spans="1:8" x14ac:dyDescent="0.2">
      <c r="A164" s="20"/>
      <c r="B164" s="32" t="s">
        <v>110</v>
      </c>
      <c r="C164" s="20"/>
      <c r="D164" s="20"/>
      <c r="E164" s="20"/>
      <c r="F164" s="20"/>
      <c r="G164" s="17">
        <v>690</v>
      </c>
      <c r="H164" s="23" t="s">
        <v>31</v>
      </c>
    </row>
    <row r="165" spans="1:8" ht="76.5" x14ac:dyDescent="0.2">
      <c r="A165" s="29">
        <v>9.0399999999999991</v>
      </c>
      <c r="B165" s="21" t="s">
        <v>261</v>
      </c>
      <c r="C165" s="21"/>
      <c r="D165" s="21"/>
      <c r="E165" s="137" t="s">
        <v>222</v>
      </c>
      <c r="F165" s="138"/>
      <c r="G165" s="21"/>
      <c r="H165" s="21"/>
    </row>
    <row r="166" spans="1:8" x14ac:dyDescent="0.2">
      <c r="A166" s="20"/>
      <c r="B166" s="2" t="s">
        <v>223</v>
      </c>
      <c r="C166" s="40">
        <v>1</v>
      </c>
      <c r="D166" s="41">
        <v>230</v>
      </c>
      <c r="E166" s="26">
        <v>0.5</v>
      </c>
      <c r="F166" s="20"/>
      <c r="G166" s="3">
        <v>115</v>
      </c>
      <c r="H166" s="27" t="s">
        <v>68</v>
      </c>
    </row>
    <row r="167" spans="1:8" x14ac:dyDescent="0.2">
      <c r="A167" s="20"/>
      <c r="B167" s="32" t="s">
        <v>110</v>
      </c>
      <c r="C167" s="20"/>
      <c r="D167" s="20"/>
      <c r="E167" s="20"/>
      <c r="F167" s="20"/>
      <c r="G167" s="17">
        <v>115</v>
      </c>
      <c r="H167" s="23" t="s">
        <v>68</v>
      </c>
    </row>
    <row r="168" spans="1:8" ht="102" x14ac:dyDescent="0.2">
      <c r="A168" s="29">
        <v>9.0500000000000007</v>
      </c>
      <c r="B168" s="21" t="s">
        <v>262</v>
      </c>
      <c r="C168" s="21"/>
      <c r="D168" s="21"/>
      <c r="E168" s="21"/>
      <c r="F168" s="21"/>
      <c r="G168" s="21"/>
      <c r="H168" s="21"/>
    </row>
    <row r="169" spans="1:8" x14ac:dyDescent="0.2">
      <c r="A169" s="20"/>
      <c r="B169" s="27" t="s">
        <v>119</v>
      </c>
      <c r="C169" s="40">
        <v>1</v>
      </c>
      <c r="D169" s="41">
        <v>10</v>
      </c>
      <c r="E169" s="26">
        <v>8</v>
      </c>
      <c r="F169" s="20"/>
      <c r="G169" s="3">
        <v>80</v>
      </c>
      <c r="H169" s="27" t="s">
        <v>31</v>
      </c>
    </row>
    <row r="170" spans="1:8" x14ac:dyDescent="0.2">
      <c r="A170" s="20"/>
      <c r="B170" s="27" t="s">
        <v>118</v>
      </c>
      <c r="C170" s="40">
        <v>2</v>
      </c>
      <c r="D170" s="41">
        <v>14</v>
      </c>
      <c r="E170" s="26">
        <v>7</v>
      </c>
      <c r="F170" s="20"/>
      <c r="G170" s="3">
        <v>196</v>
      </c>
      <c r="H170" s="27" t="s">
        <v>31</v>
      </c>
    </row>
    <row r="171" spans="1:8" x14ac:dyDescent="0.2">
      <c r="A171" s="20"/>
      <c r="B171" s="32" t="s">
        <v>110</v>
      </c>
      <c r="C171" s="20"/>
      <c r="D171" s="20"/>
      <c r="E171" s="20"/>
      <c r="F171" s="20"/>
      <c r="G171" s="17">
        <v>276</v>
      </c>
      <c r="H171" s="23" t="s">
        <v>31</v>
      </c>
    </row>
    <row r="172" spans="1:8" ht="153" x14ac:dyDescent="0.2">
      <c r="A172" s="54">
        <v>9.06</v>
      </c>
      <c r="B172" s="21" t="s">
        <v>263</v>
      </c>
      <c r="C172" s="21"/>
      <c r="D172" s="21"/>
      <c r="E172" s="21"/>
      <c r="F172" s="21"/>
      <c r="G172" s="21"/>
      <c r="H172" s="21"/>
    </row>
    <row r="173" spans="1:8" x14ac:dyDescent="0.2">
      <c r="A173" s="4"/>
      <c r="B173" s="27" t="s">
        <v>116</v>
      </c>
      <c r="C173" s="40">
        <v>4</v>
      </c>
      <c r="D173" s="40">
        <v>12</v>
      </c>
      <c r="E173" s="40">
        <v>12</v>
      </c>
      <c r="F173" s="4"/>
      <c r="G173" s="3">
        <v>576</v>
      </c>
      <c r="H173" s="27" t="s">
        <v>31</v>
      </c>
    </row>
    <row r="174" spans="1:8" x14ac:dyDescent="0.2">
      <c r="A174" s="4"/>
      <c r="B174" s="27" t="s">
        <v>117</v>
      </c>
      <c r="C174" s="40">
        <v>2</v>
      </c>
      <c r="D174" s="40">
        <v>12</v>
      </c>
      <c r="E174" s="26">
        <v>18.25</v>
      </c>
      <c r="F174" s="4"/>
      <c r="G174" s="3">
        <v>438</v>
      </c>
      <c r="H174" s="27" t="s">
        <v>31</v>
      </c>
    </row>
    <row r="175" spans="1:8" x14ac:dyDescent="0.2">
      <c r="A175" s="4"/>
      <c r="B175" s="27" t="s">
        <v>118</v>
      </c>
      <c r="C175" s="40">
        <v>2</v>
      </c>
      <c r="D175" s="40">
        <v>14</v>
      </c>
      <c r="E175" s="40">
        <v>7</v>
      </c>
      <c r="F175" s="4"/>
      <c r="G175" s="3">
        <v>196</v>
      </c>
      <c r="H175" s="27" t="s">
        <v>31</v>
      </c>
    </row>
    <row r="176" spans="1:8" x14ac:dyDescent="0.2">
      <c r="A176" s="4"/>
      <c r="B176" s="27" t="s">
        <v>119</v>
      </c>
      <c r="C176" s="40">
        <v>2</v>
      </c>
      <c r="D176" s="40">
        <v>10</v>
      </c>
      <c r="E176" s="40">
        <v>8</v>
      </c>
      <c r="F176" s="4"/>
      <c r="G176" s="3">
        <v>160</v>
      </c>
      <c r="H176" s="27" t="s">
        <v>31</v>
      </c>
    </row>
    <row r="177" spans="1:8" x14ac:dyDescent="0.2">
      <c r="A177" s="4"/>
      <c r="B177" s="27" t="s">
        <v>120</v>
      </c>
      <c r="C177" s="40">
        <v>1</v>
      </c>
      <c r="D177" s="40">
        <v>14</v>
      </c>
      <c r="E177" s="42">
        <v>9.5</v>
      </c>
      <c r="F177" s="4"/>
      <c r="G177" s="3">
        <v>133</v>
      </c>
      <c r="H177" s="27" t="s">
        <v>31</v>
      </c>
    </row>
    <row r="178" spans="1:8" x14ac:dyDescent="0.2">
      <c r="A178" s="4"/>
      <c r="B178" s="27" t="s">
        <v>121</v>
      </c>
      <c r="C178" s="40">
        <v>1</v>
      </c>
      <c r="D178" s="41">
        <v>10.75</v>
      </c>
      <c r="E178" s="42">
        <v>9.5</v>
      </c>
      <c r="F178" s="4"/>
      <c r="G178" s="3">
        <v>102.13</v>
      </c>
      <c r="H178" s="27" t="s">
        <v>31</v>
      </c>
    </row>
    <row r="179" spans="1:8" x14ac:dyDescent="0.2">
      <c r="A179" s="4"/>
      <c r="B179" s="27" t="s">
        <v>121</v>
      </c>
      <c r="C179" s="40">
        <v>2</v>
      </c>
      <c r="D179" s="42">
        <v>8.5</v>
      </c>
      <c r="E179" s="42">
        <v>5.5</v>
      </c>
      <c r="F179" s="4"/>
      <c r="G179" s="3">
        <v>93.5</v>
      </c>
      <c r="H179" s="27" t="s">
        <v>31</v>
      </c>
    </row>
    <row r="180" spans="1:8" x14ac:dyDescent="0.2">
      <c r="A180" s="20"/>
      <c r="B180" s="32" t="s">
        <v>110</v>
      </c>
      <c r="C180" s="20"/>
      <c r="D180" s="20"/>
      <c r="E180" s="20"/>
      <c r="F180" s="20"/>
      <c r="G180" s="17">
        <v>1698.63</v>
      </c>
      <c r="H180" s="23" t="s">
        <v>31</v>
      </c>
    </row>
    <row r="181" spans="1:8" ht="114.75" x14ac:dyDescent="0.2">
      <c r="A181" s="54">
        <v>9.08</v>
      </c>
      <c r="B181" s="21" t="s">
        <v>264</v>
      </c>
      <c r="C181" s="21"/>
      <c r="D181" s="21"/>
      <c r="E181" s="21"/>
      <c r="F181" s="21"/>
      <c r="G181" s="21"/>
      <c r="H181" s="21"/>
    </row>
    <row r="182" spans="1:8" x14ac:dyDescent="0.2">
      <c r="A182" s="20"/>
      <c r="B182" s="27" t="s">
        <v>265</v>
      </c>
      <c r="C182" s="40">
        <v>4</v>
      </c>
      <c r="D182" s="45">
        <v>18</v>
      </c>
      <c r="E182" s="47">
        <v>1</v>
      </c>
      <c r="F182" s="20"/>
      <c r="G182" s="3">
        <v>72</v>
      </c>
      <c r="H182" s="27" t="s">
        <v>31</v>
      </c>
    </row>
    <row r="183" spans="1:8" x14ac:dyDescent="0.2">
      <c r="A183" s="20"/>
      <c r="B183" s="20"/>
      <c r="C183" s="40">
        <v>4</v>
      </c>
      <c r="D183" s="41">
        <v>18</v>
      </c>
      <c r="E183" s="47">
        <v>0.5</v>
      </c>
      <c r="F183" s="20"/>
      <c r="G183" s="3">
        <v>36</v>
      </c>
      <c r="H183" s="27" t="s">
        <v>31</v>
      </c>
    </row>
    <row r="184" spans="1:8" x14ac:dyDescent="0.2">
      <c r="A184" s="20"/>
      <c r="B184" s="27" t="s">
        <v>266</v>
      </c>
      <c r="C184" s="55">
        <v>18</v>
      </c>
      <c r="D184" s="56">
        <v>3.5</v>
      </c>
      <c r="E184" s="57">
        <v>1</v>
      </c>
      <c r="F184" s="20"/>
      <c r="G184" s="49">
        <v>63</v>
      </c>
      <c r="H184" s="27" t="s">
        <v>267</v>
      </c>
    </row>
    <row r="185" spans="1:8" x14ac:dyDescent="0.2">
      <c r="A185" s="20"/>
      <c r="B185" s="20"/>
      <c r="C185" s="55">
        <v>18</v>
      </c>
      <c r="D185" s="56">
        <v>3.5</v>
      </c>
      <c r="E185" s="57">
        <v>0.5</v>
      </c>
      <c r="F185" s="20"/>
      <c r="G185" s="49">
        <v>31.5</v>
      </c>
      <c r="H185" s="27" t="s">
        <v>267</v>
      </c>
    </row>
    <row r="186" spans="1:8" x14ac:dyDescent="0.2">
      <c r="A186" s="20"/>
      <c r="B186" s="27" t="s">
        <v>268</v>
      </c>
      <c r="C186" s="55">
        <v>1</v>
      </c>
      <c r="D186" s="56">
        <v>8</v>
      </c>
      <c r="E186" s="57">
        <v>4</v>
      </c>
      <c r="F186" s="20"/>
      <c r="G186" s="49">
        <v>32</v>
      </c>
      <c r="H186" s="27" t="s">
        <v>267</v>
      </c>
    </row>
    <row r="187" spans="1:8" x14ac:dyDescent="0.2">
      <c r="A187" s="20"/>
      <c r="B187" s="32" t="s">
        <v>110</v>
      </c>
      <c r="C187" s="20"/>
      <c r="D187" s="20"/>
      <c r="E187" s="20"/>
      <c r="F187" s="20"/>
      <c r="G187" s="17">
        <v>234.5</v>
      </c>
      <c r="H187" s="23" t="s">
        <v>31</v>
      </c>
    </row>
    <row r="188" spans="1:8" ht="51" x14ac:dyDescent="0.2">
      <c r="A188" s="54">
        <v>9.1</v>
      </c>
      <c r="B188" s="21" t="s">
        <v>393</v>
      </c>
      <c r="C188" s="21"/>
      <c r="D188" s="21"/>
      <c r="E188" s="21"/>
      <c r="F188" s="21"/>
      <c r="G188" s="21"/>
      <c r="H188" s="21"/>
    </row>
    <row r="189" spans="1:8" x14ac:dyDescent="0.2">
      <c r="A189" s="20"/>
      <c r="B189" s="27" t="s">
        <v>224</v>
      </c>
      <c r="C189" s="40">
        <v>18</v>
      </c>
      <c r="D189" s="41">
        <v>3.5</v>
      </c>
      <c r="E189" s="20"/>
      <c r="F189" s="20"/>
      <c r="G189" s="49">
        <v>63</v>
      </c>
      <c r="H189" s="27" t="s">
        <v>68</v>
      </c>
    </row>
    <row r="190" spans="1:8" x14ac:dyDescent="0.2">
      <c r="A190" s="20"/>
      <c r="B190" s="27" t="s">
        <v>225</v>
      </c>
      <c r="C190" s="40">
        <v>2</v>
      </c>
      <c r="D190" s="41">
        <v>8</v>
      </c>
      <c r="E190" s="20"/>
      <c r="F190" s="20"/>
      <c r="G190" s="49">
        <v>16</v>
      </c>
      <c r="H190" s="27" t="s">
        <v>68</v>
      </c>
    </row>
    <row r="191" spans="1:8" x14ac:dyDescent="0.2">
      <c r="A191" s="20"/>
      <c r="B191" s="27" t="s">
        <v>226</v>
      </c>
      <c r="C191" s="40">
        <v>18</v>
      </c>
      <c r="D191" s="41">
        <v>3.5</v>
      </c>
      <c r="E191" s="20"/>
      <c r="F191" s="20"/>
      <c r="G191" s="49">
        <v>63</v>
      </c>
      <c r="H191" s="27" t="s">
        <v>68</v>
      </c>
    </row>
    <row r="192" spans="1:8" x14ac:dyDescent="0.2">
      <c r="A192" s="20"/>
      <c r="B192" s="32" t="s">
        <v>110</v>
      </c>
      <c r="C192" s="20"/>
      <c r="D192" s="20"/>
      <c r="E192" s="20"/>
      <c r="F192" s="20"/>
      <c r="G192" s="17">
        <v>142</v>
      </c>
      <c r="H192" s="23" t="s">
        <v>68</v>
      </c>
    </row>
    <row r="193" spans="1:8" x14ac:dyDescent="0.2">
      <c r="A193" s="58">
        <v>10</v>
      </c>
      <c r="B193" s="10" t="s">
        <v>70</v>
      </c>
      <c r="C193" s="4"/>
      <c r="D193" s="4"/>
      <c r="E193" s="4"/>
      <c r="F193" s="4"/>
      <c r="G193" s="4"/>
      <c r="H193" s="4"/>
    </row>
    <row r="194" spans="1:8" ht="127.5" x14ac:dyDescent="0.2">
      <c r="A194" s="54">
        <v>11.01</v>
      </c>
      <c r="B194" s="21" t="s">
        <v>270</v>
      </c>
      <c r="C194" s="21"/>
      <c r="D194" s="21"/>
      <c r="E194" s="21"/>
      <c r="F194" s="21"/>
      <c r="G194" s="21"/>
      <c r="H194" s="21"/>
    </row>
    <row r="195" spans="1:8" x14ac:dyDescent="0.2">
      <c r="A195" s="20"/>
      <c r="B195" s="2" t="s">
        <v>227</v>
      </c>
      <c r="C195" s="20"/>
      <c r="D195" s="20"/>
      <c r="E195" s="20"/>
      <c r="F195" s="20"/>
      <c r="G195" s="3">
        <v>4854.5200000000004</v>
      </c>
      <c r="H195" s="27" t="s">
        <v>31</v>
      </c>
    </row>
    <row r="196" spans="1:8" x14ac:dyDescent="0.2">
      <c r="A196" s="20"/>
      <c r="B196" s="32" t="s">
        <v>110</v>
      </c>
      <c r="C196" s="20"/>
      <c r="D196" s="20"/>
      <c r="E196" s="20"/>
      <c r="F196" s="20"/>
      <c r="G196" s="17">
        <v>4854.5200000000004</v>
      </c>
      <c r="H196" s="23" t="s">
        <v>31</v>
      </c>
    </row>
    <row r="197" spans="1:8" ht="114.75" x14ac:dyDescent="0.2">
      <c r="A197" s="54">
        <v>11.02</v>
      </c>
      <c r="B197" s="21" t="s">
        <v>271</v>
      </c>
      <c r="C197" s="21"/>
      <c r="D197" s="21"/>
      <c r="E197" s="21"/>
      <c r="F197" s="21"/>
      <c r="G197" s="21"/>
      <c r="H197" s="21"/>
    </row>
    <row r="198" spans="1:8" x14ac:dyDescent="0.2">
      <c r="A198" s="20"/>
      <c r="B198" s="2" t="s">
        <v>228</v>
      </c>
      <c r="C198" s="20"/>
      <c r="D198" s="20"/>
      <c r="E198" s="20"/>
      <c r="F198" s="20"/>
      <c r="G198" s="3">
        <v>2038.13</v>
      </c>
      <c r="H198" s="27" t="s">
        <v>31</v>
      </c>
    </row>
    <row r="199" spans="1:8" x14ac:dyDescent="0.2">
      <c r="A199" s="20"/>
      <c r="B199" s="32" t="s">
        <v>110</v>
      </c>
      <c r="C199" s="20"/>
      <c r="D199" s="20"/>
      <c r="E199" s="20"/>
      <c r="F199" s="20"/>
      <c r="G199" s="17">
        <v>2038.13</v>
      </c>
      <c r="H199" s="23" t="s">
        <v>31</v>
      </c>
    </row>
    <row r="200" spans="1:8" ht="51" x14ac:dyDescent="0.2">
      <c r="A200" s="54">
        <v>11.05</v>
      </c>
      <c r="B200" s="21" t="s">
        <v>272</v>
      </c>
      <c r="C200" s="21"/>
      <c r="D200" s="21"/>
      <c r="E200" s="21"/>
      <c r="F200" s="21"/>
      <c r="G200" s="21"/>
      <c r="H200" s="21"/>
    </row>
    <row r="201" spans="1:8" x14ac:dyDescent="0.2">
      <c r="A201" s="20"/>
      <c r="B201" s="20"/>
      <c r="C201" s="40">
        <v>1</v>
      </c>
      <c r="D201" s="41">
        <v>450</v>
      </c>
      <c r="E201" s="26">
        <v>11</v>
      </c>
      <c r="F201" s="20"/>
      <c r="G201" s="3">
        <v>4950</v>
      </c>
      <c r="H201" s="27" t="s">
        <v>31</v>
      </c>
    </row>
    <row r="202" spans="1:8" x14ac:dyDescent="0.2">
      <c r="A202" s="20"/>
      <c r="B202" s="32" t="s">
        <v>110</v>
      </c>
      <c r="C202" s="20"/>
      <c r="D202" s="20"/>
      <c r="E202" s="20"/>
      <c r="F202" s="20"/>
      <c r="G202" s="17">
        <v>4950</v>
      </c>
      <c r="H202" s="23" t="s">
        <v>31</v>
      </c>
    </row>
    <row r="203" spans="1:8" ht="114.75" x14ac:dyDescent="0.2">
      <c r="A203" s="54">
        <v>11.04</v>
      </c>
      <c r="B203" s="21" t="s">
        <v>273</v>
      </c>
      <c r="C203" s="21"/>
      <c r="D203" s="21"/>
      <c r="E203" s="33" t="s">
        <v>229</v>
      </c>
      <c r="F203" s="21"/>
      <c r="G203" s="21"/>
      <c r="H203" s="21"/>
    </row>
    <row r="204" spans="1:8" x14ac:dyDescent="0.2">
      <c r="A204" s="20"/>
      <c r="B204" s="32" t="s">
        <v>230</v>
      </c>
      <c r="C204" s="20"/>
      <c r="D204" s="20"/>
      <c r="E204" s="20"/>
      <c r="F204" s="20"/>
      <c r="G204" s="20"/>
      <c r="H204" s="20"/>
    </row>
    <row r="205" spans="1:8" x14ac:dyDescent="0.2">
      <c r="A205" s="20"/>
      <c r="B205" s="2" t="s">
        <v>231</v>
      </c>
      <c r="C205" s="40">
        <v>1</v>
      </c>
      <c r="D205" s="41">
        <v>280.5</v>
      </c>
      <c r="E205" s="40">
        <v>2</v>
      </c>
      <c r="F205" s="20"/>
      <c r="G205" s="3">
        <v>561</v>
      </c>
      <c r="H205" s="27" t="s">
        <v>31</v>
      </c>
    </row>
    <row r="206" spans="1:8" x14ac:dyDescent="0.2">
      <c r="A206" s="20"/>
      <c r="B206" s="32" t="s">
        <v>110</v>
      </c>
      <c r="C206" s="20"/>
      <c r="D206" s="20"/>
      <c r="E206" s="20"/>
      <c r="F206" s="20"/>
      <c r="G206" s="17">
        <v>561</v>
      </c>
      <c r="H206" s="23" t="s">
        <v>31</v>
      </c>
    </row>
    <row r="207" spans="1:8" ht="76.5" x14ac:dyDescent="0.2">
      <c r="A207" s="38">
        <v>11.06</v>
      </c>
      <c r="B207" s="21" t="s">
        <v>274</v>
      </c>
      <c r="C207" s="21"/>
      <c r="D207" s="21"/>
      <c r="E207" s="21"/>
      <c r="F207" s="21"/>
      <c r="G207" s="21"/>
      <c r="H207" s="21"/>
    </row>
    <row r="208" spans="1:8" x14ac:dyDescent="0.2">
      <c r="A208" s="20"/>
      <c r="B208" s="20"/>
      <c r="C208" s="20"/>
      <c r="D208" s="20"/>
      <c r="E208" s="20"/>
      <c r="F208" s="20"/>
      <c r="G208" s="20"/>
      <c r="H208" s="20"/>
    </row>
    <row r="209" spans="1:8" x14ac:dyDescent="0.2">
      <c r="A209" s="20"/>
      <c r="B209" s="2" t="s">
        <v>232</v>
      </c>
      <c r="C209" s="40">
        <v>1</v>
      </c>
      <c r="D209" s="41">
        <v>3938</v>
      </c>
      <c r="E209" s="40">
        <v>1</v>
      </c>
      <c r="F209" s="20"/>
      <c r="G209" s="3">
        <v>3938</v>
      </c>
      <c r="H209" s="27" t="s">
        <v>31</v>
      </c>
    </row>
    <row r="210" spans="1:8" x14ac:dyDescent="0.2">
      <c r="A210" s="20"/>
      <c r="B210" s="32" t="s">
        <v>110</v>
      </c>
      <c r="C210" s="20"/>
      <c r="D210" s="20"/>
      <c r="E210" s="20"/>
      <c r="F210" s="20"/>
      <c r="G210" s="17">
        <v>3938</v>
      </c>
      <c r="H210" s="23" t="s">
        <v>31</v>
      </c>
    </row>
    <row r="211" spans="1:8" ht="51" x14ac:dyDescent="0.2">
      <c r="A211" s="29">
        <v>11.07</v>
      </c>
      <c r="B211" s="46" t="s">
        <v>233</v>
      </c>
      <c r="C211" s="21"/>
      <c r="D211" s="21"/>
      <c r="E211" s="21"/>
      <c r="F211" s="21"/>
      <c r="G211" s="21"/>
      <c r="H211" s="21"/>
    </row>
    <row r="212" spans="1:8" x14ac:dyDescent="0.2">
      <c r="A212" s="20"/>
      <c r="B212" s="32" t="s">
        <v>230</v>
      </c>
      <c r="C212" s="20"/>
      <c r="D212" s="20"/>
      <c r="E212" s="20"/>
      <c r="F212" s="20"/>
      <c r="G212" s="20"/>
      <c r="H212" s="20"/>
    </row>
    <row r="213" spans="1:8" x14ac:dyDescent="0.2">
      <c r="A213" s="20"/>
      <c r="B213" s="2" t="s">
        <v>231</v>
      </c>
      <c r="C213" s="40">
        <v>2</v>
      </c>
      <c r="D213" s="26">
        <v>35.4</v>
      </c>
      <c r="E213" s="40">
        <v>1</v>
      </c>
      <c r="F213" s="20"/>
      <c r="G213" s="3">
        <v>70.8</v>
      </c>
      <c r="H213" s="27" t="s">
        <v>31</v>
      </c>
    </row>
    <row r="214" spans="1:8" x14ac:dyDescent="0.2">
      <c r="A214" s="20"/>
      <c r="B214" s="32" t="s">
        <v>110</v>
      </c>
      <c r="C214" s="20"/>
      <c r="D214" s="20"/>
      <c r="E214" s="20"/>
      <c r="F214" s="20"/>
      <c r="G214" s="17">
        <v>70.8</v>
      </c>
      <c r="H214" s="23" t="s">
        <v>31</v>
      </c>
    </row>
    <row r="215" spans="1:8" ht="38.25" x14ac:dyDescent="0.2">
      <c r="A215" s="9">
        <v>11</v>
      </c>
      <c r="B215" s="21" t="s">
        <v>275</v>
      </c>
      <c r="C215" s="4"/>
      <c r="D215" s="4"/>
      <c r="E215" s="4"/>
      <c r="F215" s="4"/>
      <c r="G215" s="4"/>
      <c r="H215" s="4"/>
    </row>
    <row r="216" spans="1:8" ht="127.5" x14ac:dyDescent="0.2">
      <c r="A216" s="29">
        <v>12.01</v>
      </c>
      <c r="B216" s="21" t="s">
        <v>276</v>
      </c>
      <c r="C216" s="21"/>
      <c r="D216" s="21"/>
      <c r="E216" s="21"/>
      <c r="F216" s="21"/>
      <c r="G216" s="21"/>
      <c r="H216" s="21"/>
    </row>
    <row r="217" spans="1:8" x14ac:dyDescent="0.2">
      <c r="A217" s="20"/>
      <c r="B217" s="27" t="s">
        <v>119</v>
      </c>
      <c r="C217" s="40">
        <v>1</v>
      </c>
      <c r="D217" s="26">
        <v>36</v>
      </c>
      <c r="E217" s="20"/>
      <c r="F217" s="26">
        <v>7</v>
      </c>
      <c r="G217" s="3">
        <v>252</v>
      </c>
      <c r="H217" s="27" t="s">
        <v>31</v>
      </c>
    </row>
    <row r="218" spans="1:8" x14ac:dyDescent="0.2">
      <c r="A218" s="20"/>
      <c r="B218" s="27" t="s">
        <v>118</v>
      </c>
      <c r="C218" s="40">
        <v>2</v>
      </c>
      <c r="D218" s="26">
        <v>42</v>
      </c>
      <c r="E218" s="20"/>
      <c r="F218" s="26">
        <v>7</v>
      </c>
      <c r="G218" s="3">
        <v>588</v>
      </c>
      <c r="H218" s="27" t="s">
        <v>31</v>
      </c>
    </row>
    <row r="219" spans="1:8" x14ac:dyDescent="0.2">
      <c r="A219" s="20"/>
      <c r="B219" s="16" t="s">
        <v>373</v>
      </c>
      <c r="C219" s="20"/>
      <c r="D219" s="20"/>
      <c r="E219" s="20"/>
      <c r="F219" s="20"/>
      <c r="G219" s="20"/>
      <c r="H219" s="20"/>
    </row>
    <row r="220" spans="1:8" x14ac:dyDescent="0.2">
      <c r="A220" s="20"/>
      <c r="B220" s="27" t="s">
        <v>193</v>
      </c>
      <c r="C220" s="40">
        <v>2</v>
      </c>
      <c r="D220" s="40">
        <v>3</v>
      </c>
      <c r="E220" s="20"/>
      <c r="F220" s="26">
        <v>7</v>
      </c>
      <c r="G220" s="3">
        <v>-42</v>
      </c>
      <c r="H220" s="27" t="s">
        <v>31</v>
      </c>
    </row>
    <row r="221" spans="1:8" x14ac:dyDescent="0.2">
      <c r="A221" s="20"/>
      <c r="B221" s="27" t="s">
        <v>374</v>
      </c>
      <c r="C221" s="40">
        <v>2</v>
      </c>
      <c r="D221" s="26">
        <v>2.5</v>
      </c>
      <c r="E221" s="20"/>
      <c r="F221" s="26">
        <v>7</v>
      </c>
      <c r="G221" s="3">
        <v>-35</v>
      </c>
      <c r="H221" s="27" t="s">
        <v>31</v>
      </c>
    </row>
    <row r="222" spans="1:8" x14ac:dyDescent="0.2">
      <c r="A222" s="20"/>
      <c r="B222" s="32" t="s">
        <v>110</v>
      </c>
      <c r="C222" s="20"/>
      <c r="D222" s="20"/>
      <c r="E222" s="20"/>
      <c r="F222" s="20"/>
      <c r="G222" s="17">
        <v>763</v>
      </c>
      <c r="H222" s="23" t="s">
        <v>31</v>
      </c>
    </row>
    <row r="223" spans="1:8" ht="114.75" x14ac:dyDescent="0.2">
      <c r="A223" s="29">
        <v>12.03</v>
      </c>
      <c r="B223" s="21" t="s">
        <v>383</v>
      </c>
      <c r="C223" s="21"/>
      <c r="D223" s="21"/>
      <c r="E223" s="21"/>
      <c r="F223" s="21"/>
      <c r="G223" s="21"/>
      <c r="H223" s="21"/>
    </row>
    <row r="224" spans="1:8" x14ac:dyDescent="0.2">
      <c r="A224" s="20"/>
      <c r="B224" s="27" t="s">
        <v>116</v>
      </c>
      <c r="C224" s="40">
        <v>8</v>
      </c>
      <c r="D224" s="26">
        <v>12</v>
      </c>
      <c r="E224" s="20"/>
      <c r="F224" s="26">
        <v>0.5</v>
      </c>
      <c r="G224" s="3">
        <v>48</v>
      </c>
      <c r="H224" s="27" t="s">
        <v>31</v>
      </c>
    </row>
    <row r="225" spans="1:8" x14ac:dyDescent="0.2">
      <c r="A225" s="20"/>
      <c r="B225" s="20"/>
      <c r="C225" s="40">
        <v>8</v>
      </c>
      <c r="D225" s="26">
        <v>12</v>
      </c>
      <c r="E225" s="20"/>
      <c r="F225" s="26">
        <v>0.5</v>
      </c>
      <c r="G225" s="3">
        <v>48</v>
      </c>
      <c r="H225" s="27" t="s">
        <v>31</v>
      </c>
    </row>
    <row r="226" spans="1:8" x14ac:dyDescent="0.2">
      <c r="A226" s="20"/>
      <c r="B226" s="27" t="s">
        <v>117</v>
      </c>
      <c r="C226" s="40">
        <v>4</v>
      </c>
      <c r="D226" s="26">
        <v>20</v>
      </c>
      <c r="E226" s="20"/>
      <c r="F226" s="26">
        <v>0.5</v>
      </c>
      <c r="G226" s="3">
        <v>40</v>
      </c>
      <c r="H226" s="27" t="s">
        <v>31</v>
      </c>
    </row>
    <row r="227" spans="1:8" x14ac:dyDescent="0.2">
      <c r="A227" s="20"/>
      <c r="B227" s="20"/>
      <c r="C227" s="40">
        <v>4</v>
      </c>
      <c r="D227" s="26">
        <v>14.58</v>
      </c>
      <c r="E227" s="20"/>
      <c r="F227" s="26">
        <v>0.5</v>
      </c>
      <c r="G227" s="3">
        <v>29.16</v>
      </c>
      <c r="H227" s="27" t="s">
        <v>31</v>
      </c>
    </row>
    <row r="228" spans="1:8" x14ac:dyDescent="0.2">
      <c r="A228" s="20"/>
      <c r="B228" s="27" t="s">
        <v>118</v>
      </c>
      <c r="C228" s="40">
        <v>2</v>
      </c>
      <c r="D228" s="26">
        <v>10.25</v>
      </c>
      <c r="E228" s="20"/>
      <c r="F228" s="26">
        <v>0.5</v>
      </c>
      <c r="G228" s="3">
        <v>10.25</v>
      </c>
      <c r="H228" s="27" t="s">
        <v>31</v>
      </c>
    </row>
    <row r="229" spans="1:8" x14ac:dyDescent="0.2">
      <c r="A229" s="20"/>
      <c r="B229" s="20"/>
      <c r="C229" s="40">
        <v>2</v>
      </c>
      <c r="D229" s="26">
        <v>7.25</v>
      </c>
      <c r="E229" s="20"/>
      <c r="F229" s="26">
        <v>0.5</v>
      </c>
      <c r="G229" s="3">
        <v>7.25</v>
      </c>
      <c r="H229" s="27" t="s">
        <v>31</v>
      </c>
    </row>
    <row r="230" spans="1:8" x14ac:dyDescent="0.2">
      <c r="A230" s="20"/>
      <c r="B230" s="27" t="s">
        <v>119</v>
      </c>
      <c r="C230" s="40">
        <v>4</v>
      </c>
      <c r="D230" s="26">
        <v>10</v>
      </c>
      <c r="E230" s="20"/>
      <c r="F230" s="26">
        <v>0.5</v>
      </c>
      <c r="G230" s="3">
        <v>20</v>
      </c>
      <c r="H230" s="27" t="s">
        <v>31</v>
      </c>
    </row>
    <row r="231" spans="1:8" x14ac:dyDescent="0.2">
      <c r="A231" s="20"/>
      <c r="B231" s="20"/>
      <c r="C231" s="40">
        <v>4</v>
      </c>
      <c r="D231" s="26">
        <v>8</v>
      </c>
      <c r="E231" s="20"/>
      <c r="F231" s="26">
        <v>0.5</v>
      </c>
      <c r="G231" s="3">
        <v>16</v>
      </c>
      <c r="H231" s="27" t="s">
        <v>31</v>
      </c>
    </row>
    <row r="232" spans="1:8" x14ac:dyDescent="0.2">
      <c r="A232" s="20"/>
      <c r="B232" s="27" t="s">
        <v>120</v>
      </c>
      <c r="C232" s="40">
        <v>2</v>
      </c>
      <c r="D232" s="26">
        <v>14</v>
      </c>
      <c r="E232" s="20"/>
      <c r="F232" s="26">
        <v>0.5</v>
      </c>
      <c r="G232" s="3">
        <v>14</v>
      </c>
      <c r="H232" s="27" t="s">
        <v>31</v>
      </c>
    </row>
    <row r="233" spans="1:8" x14ac:dyDescent="0.2">
      <c r="A233" s="20"/>
      <c r="B233" s="20"/>
      <c r="C233" s="40">
        <v>1</v>
      </c>
      <c r="D233" s="26">
        <v>9.5</v>
      </c>
      <c r="E233" s="20"/>
      <c r="F233" s="26">
        <v>0.5</v>
      </c>
      <c r="G233" s="3">
        <v>4.75</v>
      </c>
      <c r="H233" s="27" t="s">
        <v>31</v>
      </c>
    </row>
    <row r="234" spans="1:8" x14ac:dyDescent="0.2">
      <c r="A234" s="20"/>
      <c r="B234" s="27" t="s">
        <v>121</v>
      </c>
      <c r="C234" s="40">
        <v>2</v>
      </c>
      <c r="D234" s="26">
        <v>20</v>
      </c>
      <c r="E234" s="20"/>
      <c r="F234" s="26">
        <v>0.5</v>
      </c>
      <c r="G234" s="3">
        <v>20</v>
      </c>
      <c r="H234" s="27" t="s">
        <v>31</v>
      </c>
    </row>
    <row r="235" spans="1:8" x14ac:dyDescent="0.2">
      <c r="A235" s="20"/>
      <c r="B235" s="20"/>
      <c r="C235" s="40">
        <v>2</v>
      </c>
      <c r="D235" s="26">
        <v>5</v>
      </c>
      <c r="E235" s="20"/>
      <c r="F235" s="26">
        <v>0.5</v>
      </c>
      <c r="G235" s="3">
        <v>5</v>
      </c>
      <c r="H235" s="27" t="s">
        <v>31</v>
      </c>
    </row>
    <row r="236" spans="1:8" x14ac:dyDescent="0.2">
      <c r="A236" s="20"/>
      <c r="B236" s="27" t="s">
        <v>121</v>
      </c>
      <c r="C236" s="40">
        <v>1</v>
      </c>
      <c r="D236" s="40">
        <v>21</v>
      </c>
      <c r="E236" s="20"/>
      <c r="F236" s="26">
        <v>0.5</v>
      </c>
      <c r="G236" s="3">
        <v>10.5</v>
      </c>
      <c r="H236" s="27" t="s">
        <v>31</v>
      </c>
    </row>
    <row r="237" spans="1:8" x14ac:dyDescent="0.2">
      <c r="A237" s="20"/>
      <c r="B237" s="50" t="s">
        <v>375</v>
      </c>
      <c r="C237" s="20"/>
      <c r="D237" s="20"/>
      <c r="E237" s="20"/>
      <c r="F237" s="20"/>
      <c r="G237" s="20"/>
      <c r="H237" s="20"/>
    </row>
    <row r="238" spans="1:8" x14ac:dyDescent="0.2">
      <c r="A238" s="20"/>
      <c r="B238" s="23" t="s">
        <v>189</v>
      </c>
      <c r="C238" s="20"/>
      <c r="D238" s="20"/>
      <c r="E238" s="20"/>
      <c r="F238" s="20"/>
      <c r="G238" s="20"/>
      <c r="H238" s="20"/>
    </row>
    <row r="239" spans="1:8" x14ac:dyDescent="0.2">
      <c r="A239" s="20"/>
      <c r="B239" s="27" t="s">
        <v>190</v>
      </c>
      <c r="C239" s="40">
        <v>2</v>
      </c>
      <c r="D239" s="40">
        <v>4</v>
      </c>
      <c r="E239" s="20"/>
      <c r="F239" s="26">
        <v>0.5</v>
      </c>
      <c r="G239" s="3">
        <v>-4</v>
      </c>
      <c r="H239" s="27" t="s">
        <v>31</v>
      </c>
    </row>
    <row r="240" spans="1:8" x14ac:dyDescent="0.2">
      <c r="A240" s="20"/>
      <c r="B240" s="27" t="s">
        <v>191</v>
      </c>
      <c r="C240" s="40">
        <v>4</v>
      </c>
      <c r="D240" s="42">
        <v>3.5</v>
      </c>
      <c r="E240" s="20"/>
      <c r="F240" s="26">
        <v>0.5</v>
      </c>
      <c r="G240" s="3">
        <v>-7</v>
      </c>
      <c r="H240" s="27" t="s">
        <v>31</v>
      </c>
    </row>
    <row r="241" spans="1:8" x14ac:dyDescent="0.2">
      <c r="A241" s="20"/>
      <c r="B241" s="27" t="s">
        <v>192</v>
      </c>
      <c r="C241" s="40">
        <v>2</v>
      </c>
      <c r="D241" s="40">
        <v>3</v>
      </c>
      <c r="E241" s="20"/>
      <c r="F241" s="26">
        <v>0.5</v>
      </c>
      <c r="G241" s="3">
        <v>-3</v>
      </c>
      <c r="H241" s="27" t="s">
        <v>31</v>
      </c>
    </row>
    <row r="242" spans="1:8" x14ac:dyDescent="0.2">
      <c r="A242" s="20"/>
      <c r="B242" s="27" t="s">
        <v>193</v>
      </c>
      <c r="C242" s="40">
        <v>2</v>
      </c>
      <c r="D242" s="42">
        <v>2.5</v>
      </c>
      <c r="E242" s="20"/>
      <c r="F242" s="26">
        <v>0.5</v>
      </c>
      <c r="G242" s="3">
        <v>-2.5</v>
      </c>
      <c r="H242" s="27" t="s">
        <v>31</v>
      </c>
    </row>
    <row r="243" spans="1:8" x14ac:dyDescent="0.2">
      <c r="A243" s="20"/>
      <c r="B243" s="32" t="s">
        <v>110</v>
      </c>
      <c r="C243" s="20"/>
      <c r="D243" s="20"/>
      <c r="E243" s="20"/>
      <c r="F243" s="20"/>
      <c r="G243" s="17">
        <v>256.41000000000003</v>
      </c>
      <c r="H243" s="23" t="s">
        <v>31</v>
      </c>
    </row>
    <row r="244" spans="1:8" ht="51" x14ac:dyDescent="0.2">
      <c r="A244" s="29">
        <v>12.04</v>
      </c>
      <c r="B244" s="46" t="s">
        <v>376</v>
      </c>
      <c r="C244" s="21"/>
      <c r="D244" s="21"/>
      <c r="E244" s="21"/>
      <c r="F244" s="21"/>
      <c r="G244" s="21"/>
      <c r="H244" s="21"/>
    </row>
    <row r="245" spans="1:8" x14ac:dyDescent="0.2">
      <c r="A245" s="20"/>
      <c r="B245" s="2" t="s">
        <v>377</v>
      </c>
      <c r="C245" s="40">
        <v>1</v>
      </c>
      <c r="D245" s="26">
        <v>0</v>
      </c>
      <c r="E245" s="20"/>
      <c r="F245" s="26">
        <v>0</v>
      </c>
      <c r="G245" s="3">
        <v>0</v>
      </c>
      <c r="H245" s="27" t="s">
        <v>31</v>
      </c>
    </row>
    <row r="246" spans="1:8" x14ac:dyDescent="0.2">
      <c r="A246" s="20"/>
      <c r="B246" s="32" t="s">
        <v>110</v>
      </c>
      <c r="C246" s="20"/>
      <c r="D246" s="20"/>
      <c r="E246" s="20"/>
      <c r="F246" s="20"/>
      <c r="G246" s="17">
        <v>0</v>
      </c>
      <c r="H246" s="23" t="s">
        <v>31</v>
      </c>
    </row>
    <row r="247" spans="1:8" x14ac:dyDescent="0.2">
      <c r="A247" s="9">
        <v>12</v>
      </c>
      <c r="B247" s="10" t="s">
        <v>72</v>
      </c>
      <c r="C247" s="20"/>
      <c r="D247" s="20"/>
      <c r="E247" s="20"/>
      <c r="F247" s="20"/>
      <c r="G247" s="20"/>
      <c r="H247" s="20"/>
    </row>
    <row r="248" spans="1:8" ht="178.5" x14ac:dyDescent="0.2">
      <c r="A248" s="29">
        <v>12.01</v>
      </c>
      <c r="B248" s="21" t="s">
        <v>384</v>
      </c>
      <c r="C248" s="21"/>
      <c r="D248" s="21"/>
      <c r="E248" s="21"/>
      <c r="F248" s="21"/>
      <c r="G248" s="21"/>
      <c r="H248" s="21"/>
    </row>
    <row r="249" spans="1:8" x14ac:dyDescent="0.2">
      <c r="A249" s="20"/>
      <c r="B249" s="23" t="s">
        <v>218</v>
      </c>
      <c r="C249" s="20"/>
      <c r="D249" s="20"/>
      <c r="E249" s="20"/>
      <c r="F249" s="20"/>
      <c r="G249" s="20"/>
      <c r="H249" s="20"/>
    </row>
    <row r="250" spans="1:8" x14ac:dyDescent="0.2">
      <c r="A250" s="20"/>
      <c r="B250" s="27" t="s">
        <v>195</v>
      </c>
      <c r="C250" s="40">
        <v>6</v>
      </c>
      <c r="D250" s="40">
        <v>8</v>
      </c>
      <c r="E250" s="27" t="s">
        <v>128</v>
      </c>
      <c r="F250" s="42">
        <v>5.5</v>
      </c>
      <c r="G250" s="3">
        <v>264</v>
      </c>
      <c r="H250" s="27" t="s">
        <v>31</v>
      </c>
    </row>
    <row r="251" spans="1:8" x14ac:dyDescent="0.2">
      <c r="A251" s="20"/>
      <c r="B251" s="27" t="s">
        <v>196</v>
      </c>
      <c r="C251" s="40">
        <v>5</v>
      </c>
      <c r="D251" s="40">
        <v>6</v>
      </c>
      <c r="E251" s="27" t="s">
        <v>128</v>
      </c>
      <c r="F251" s="42">
        <v>5.5</v>
      </c>
      <c r="G251" s="3">
        <v>165</v>
      </c>
      <c r="H251" s="27" t="s">
        <v>31</v>
      </c>
    </row>
    <row r="252" spans="1:8" x14ac:dyDescent="0.2">
      <c r="A252" s="20"/>
      <c r="B252" s="27" t="s">
        <v>197</v>
      </c>
      <c r="C252" s="40">
        <v>4</v>
      </c>
      <c r="D252" s="40">
        <v>5</v>
      </c>
      <c r="E252" s="27" t="s">
        <v>128</v>
      </c>
      <c r="F252" s="42">
        <v>5.5</v>
      </c>
      <c r="G252" s="3">
        <v>110</v>
      </c>
      <c r="H252" s="27" t="s">
        <v>31</v>
      </c>
    </row>
    <row r="253" spans="1:8" x14ac:dyDescent="0.2">
      <c r="A253" s="20"/>
      <c r="B253" s="27" t="s">
        <v>198</v>
      </c>
      <c r="C253" s="40">
        <v>3</v>
      </c>
      <c r="D253" s="40">
        <v>3</v>
      </c>
      <c r="E253" s="27" t="s">
        <v>128</v>
      </c>
      <c r="F253" s="42">
        <v>5.5</v>
      </c>
      <c r="G253" s="3">
        <v>49.5</v>
      </c>
      <c r="H253" s="27" t="s">
        <v>31</v>
      </c>
    </row>
    <row r="254" spans="1:8" x14ac:dyDescent="0.2">
      <c r="A254" s="20"/>
      <c r="B254" s="32" t="s">
        <v>110</v>
      </c>
      <c r="C254" s="20"/>
      <c r="D254" s="20"/>
      <c r="E254" s="20"/>
      <c r="F254" s="20"/>
      <c r="G254" s="17">
        <v>588.5</v>
      </c>
      <c r="H254" s="23" t="s">
        <v>31</v>
      </c>
    </row>
    <row r="255" spans="1:8" ht="51" x14ac:dyDescent="0.2">
      <c r="A255" s="29">
        <v>12.02</v>
      </c>
      <c r="B255" s="21" t="s">
        <v>394</v>
      </c>
      <c r="C255" s="21"/>
      <c r="D255" s="21"/>
      <c r="E255" s="21"/>
      <c r="F255" s="21"/>
      <c r="G255" s="21"/>
      <c r="H255" s="21"/>
    </row>
    <row r="256" spans="1:8" x14ac:dyDescent="0.2">
      <c r="A256" s="20"/>
      <c r="B256" s="27" t="s">
        <v>190</v>
      </c>
      <c r="C256" s="40">
        <v>2</v>
      </c>
      <c r="D256" s="40">
        <v>25</v>
      </c>
      <c r="E256" s="26">
        <v>0.75</v>
      </c>
      <c r="F256" s="26">
        <v>0.2</v>
      </c>
      <c r="G256" s="3">
        <v>7.5</v>
      </c>
      <c r="H256" s="27" t="s">
        <v>32</v>
      </c>
    </row>
    <row r="257" spans="1:8" x14ac:dyDescent="0.2">
      <c r="A257" s="20"/>
      <c r="B257" s="27" t="s">
        <v>191</v>
      </c>
      <c r="C257" s="40">
        <v>4</v>
      </c>
      <c r="D257" s="40">
        <v>24</v>
      </c>
      <c r="E257" s="26">
        <v>0.75</v>
      </c>
      <c r="F257" s="26">
        <v>0.2</v>
      </c>
      <c r="G257" s="3">
        <v>14.4</v>
      </c>
      <c r="H257" s="27" t="s">
        <v>32</v>
      </c>
    </row>
    <row r="258" spans="1:8" x14ac:dyDescent="0.2">
      <c r="A258" s="20"/>
      <c r="B258" s="27" t="s">
        <v>192</v>
      </c>
      <c r="C258" s="40">
        <v>2</v>
      </c>
      <c r="D258" s="40">
        <v>23</v>
      </c>
      <c r="E258" s="26">
        <v>0.75</v>
      </c>
      <c r="F258" s="26">
        <v>0.2</v>
      </c>
      <c r="G258" s="3">
        <v>6.9</v>
      </c>
      <c r="H258" s="27" t="s">
        <v>32</v>
      </c>
    </row>
    <row r="259" spans="1:8" x14ac:dyDescent="0.2">
      <c r="A259" s="20"/>
      <c r="B259" s="27" t="s">
        <v>193</v>
      </c>
      <c r="C259" s="40">
        <v>2</v>
      </c>
      <c r="D259" s="40">
        <v>22</v>
      </c>
      <c r="E259" s="26">
        <v>0.75</v>
      </c>
      <c r="F259" s="26">
        <v>0.2</v>
      </c>
      <c r="G259" s="3">
        <v>6.6</v>
      </c>
      <c r="H259" s="27" t="s">
        <v>32</v>
      </c>
    </row>
    <row r="260" spans="1:8" x14ac:dyDescent="0.2">
      <c r="A260" s="20"/>
      <c r="B260" s="32" t="s">
        <v>110</v>
      </c>
      <c r="C260" s="9">
        <v>10</v>
      </c>
      <c r="D260" s="20"/>
      <c r="E260" s="20"/>
      <c r="F260" s="20"/>
      <c r="G260" s="17">
        <v>35.4</v>
      </c>
      <c r="H260" s="23" t="s">
        <v>32</v>
      </c>
    </row>
    <row r="261" spans="1:8" ht="89.25" x14ac:dyDescent="0.2">
      <c r="A261" s="29">
        <v>12.03</v>
      </c>
      <c r="B261" s="46" t="s">
        <v>378</v>
      </c>
      <c r="C261" s="21"/>
      <c r="D261" s="21"/>
      <c r="E261" s="21"/>
      <c r="F261" s="21"/>
      <c r="G261" s="21"/>
      <c r="H261" s="21"/>
    </row>
    <row r="262" spans="1:8" x14ac:dyDescent="0.2">
      <c r="A262" s="20"/>
      <c r="B262" s="27" t="s">
        <v>190</v>
      </c>
      <c r="C262" s="40">
        <v>2</v>
      </c>
      <c r="D262" s="40">
        <v>4</v>
      </c>
      <c r="E262" s="27" t="s">
        <v>128</v>
      </c>
      <c r="F262" s="42">
        <v>8.5</v>
      </c>
      <c r="G262" s="3">
        <v>68</v>
      </c>
      <c r="H262" s="27" t="s">
        <v>31</v>
      </c>
    </row>
    <row r="263" spans="1:8" x14ac:dyDescent="0.2">
      <c r="A263" s="20"/>
      <c r="B263" s="27" t="s">
        <v>191</v>
      </c>
      <c r="C263" s="40">
        <v>4</v>
      </c>
      <c r="D263" s="42">
        <v>3.5</v>
      </c>
      <c r="E263" s="27" t="s">
        <v>128</v>
      </c>
      <c r="F263" s="42">
        <v>8.5</v>
      </c>
      <c r="G263" s="3">
        <v>119</v>
      </c>
      <c r="H263" s="27" t="s">
        <v>31</v>
      </c>
    </row>
    <row r="264" spans="1:8" x14ac:dyDescent="0.2">
      <c r="A264" s="20"/>
      <c r="B264" s="27" t="s">
        <v>192</v>
      </c>
      <c r="C264" s="40">
        <v>2</v>
      </c>
      <c r="D264" s="40">
        <v>3</v>
      </c>
      <c r="E264" s="27" t="s">
        <v>128</v>
      </c>
      <c r="F264" s="42">
        <v>8.5</v>
      </c>
      <c r="G264" s="3">
        <v>51</v>
      </c>
      <c r="H264" s="27" t="s">
        <v>31</v>
      </c>
    </row>
    <row r="265" spans="1:8" x14ac:dyDescent="0.2">
      <c r="A265" s="20"/>
      <c r="B265" s="27" t="s">
        <v>193</v>
      </c>
      <c r="C265" s="40">
        <v>2</v>
      </c>
      <c r="D265" s="42">
        <v>2.5</v>
      </c>
      <c r="E265" s="27" t="s">
        <v>128</v>
      </c>
      <c r="F265" s="42">
        <v>8.5</v>
      </c>
      <c r="G265" s="3">
        <v>42.5</v>
      </c>
      <c r="H265" s="27" t="s">
        <v>31</v>
      </c>
    </row>
    <row r="266" spans="1:8" x14ac:dyDescent="0.2">
      <c r="A266" s="20"/>
      <c r="B266" s="32" t="s">
        <v>110</v>
      </c>
      <c r="C266" s="9">
        <v>10</v>
      </c>
      <c r="D266" s="20"/>
      <c r="E266" s="20"/>
      <c r="F266" s="20"/>
      <c r="G266" s="17">
        <v>280.5</v>
      </c>
      <c r="H266" s="23" t="s">
        <v>31</v>
      </c>
    </row>
    <row r="267" spans="1:8" ht="76.5" x14ac:dyDescent="0.2">
      <c r="A267" s="26">
        <v>12.07</v>
      </c>
      <c r="B267" s="21" t="s">
        <v>386</v>
      </c>
      <c r="C267" s="21"/>
      <c r="D267" s="21"/>
      <c r="E267" s="21"/>
      <c r="F267" s="21"/>
      <c r="G267" s="21"/>
      <c r="H267" s="21"/>
    </row>
    <row r="268" spans="1:8" x14ac:dyDescent="0.2">
      <c r="A268" s="20"/>
      <c r="B268" s="20"/>
      <c r="C268" s="40">
        <v>10</v>
      </c>
      <c r="D268" s="26">
        <v>1</v>
      </c>
      <c r="E268" s="20"/>
      <c r="F268" s="20"/>
      <c r="G268" s="3">
        <v>10</v>
      </c>
      <c r="H268" s="27" t="s">
        <v>379</v>
      </c>
    </row>
    <row r="269" spans="1:8" x14ac:dyDescent="0.2">
      <c r="A269" s="20"/>
      <c r="B269" s="32" t="s">
        <v>110</v>
      </c>
      <c r="C269" s="20"/>
      <c r="D269" s="20"/>
      <c r="E269" s="20"/>
      <c r="F269" s="20"/>
      <c r="G269" s="17">
        <v>10</v>
      </c>
      <c r="H269" s="23" t="s">
        <v>379</v>
      </c>
    </row>
    <row r="270" spans="1:8" ht="51" x14ac:dyDescent="0.2">
      <c r="A270" s="26">
        <v>13.08</v>
      </c>
      <c r="B270" s="21" t="s">
        <v>387</v>
      </c>
      <c r="C270" s="4"/>
      <c r="D270" s="4"/>
      <c r="E270" s="4"/>
      <c r="F270" s="4"/>
      <c r="G270" s="4"/>
      <c r="H270" s="4"/>
    </row>
    <row r="271" spans="1:8" x14ac:dyDescent="0.2">
      <c r="A271" s="20"/>
      <c r="B271" s="20"/>
      <c r="C271" s="40">
        <v>1</v>
      </c>
      <c r="D271" s="26">
        <v>10</v>
      </c>
      <c r="E271" s="20"/>
      <c r="F271" s="20"/>
      <c r="G271" s="3">
        <v>10</v>
      </c>
      <c r="H271" s="27" t="s">
        <v>379</v>
      </c>
    </row>
    <row r="272" spans="1:8" x14ac:dyDescent="0.2">
      <c r="A272" s="20"/>
      <c r="B272" s="32" t="s">
        <v>110</v>
      </c>
      <c r="C272" s="20"/>
      <c r="D272" s="20"/>
      <c r="E272" s="20"/>
      <c r="F272" s="20"/>
      <c r="G272" s="17">
        <v>10</v>
      </c>
      <c r="H272" s="23" t="s">
        <v>379</v>
      </c>
    </row>
    <row r="273" spans="1:8" x14ac:dyDescent="0.2">
      <c r="A273" s="9">
        <v>14</v>
      </c>
      <c r="B273" s="10" t="s">
        <v>75</v>
      </c>
      <c r="C273" s="20"/>
      <c r="D273" s="20"/>
      <c r="E273" s="20"/>
      <c r="F273" s="20"/>
      <c r="G273" s="20"/>
      <c r="H273" s="20"/>
    </row>
    <row r="274" spans="1:8" ht="114.75" x14ac:dyDescent="0.2">
      <c r="A274" s="29">
        <v>14.01</v>
      </c>
      <c r="B274" s="21" t="s">
        <v>389</v>
      </c>
      <c r="C274" s="21"/>
      <c r="D274" s="21"/>
      <c r="E274" s="21"/>
      <c r="F274" s="21"/>
      <c r="G274" s="21"/>
      <c r="H274" s="21"/>
    </row>
    <row r="275" spans="1:8" x14ac:dyDescent="0.2">
      <c r="A275" s="20"/>
      <c r="B275" s="20"/>
      <c r="C275" s="40">
        <v>4</v>
      </c>
      <c r="D275" s="26">
        <v>6</v>
      </c>
      <c r="E275" s="20"/>
      <c r="F275" s="26">
        <v>8</v>
      </c>
      <c r="G275" s="30">
        <v>192</v>
      </c>
      <c r="H275" s="27" t="s">
        <v>381</v>
      </c>
    </row>
    <row r="276" spans="1:8" x14ac:dyDescent="0.2">
      <c r="A276" s="20"/>
      <c r="B276" s="32" t="s">
        <v>110</v>
      </c>
      <c r="C276" s="20"/>
      <c r="D276" s="20"/>
      <c r="E276" s="20"/>
      <c r="F276" s="20"/>
      <c r="G276" s="17">
        <v>192</v>
      </c>
      <c r="H276" s="23" t="s">
        <v>381</v>
      </c>
    </row>
    <row r="277" spans="1:8" ht="89.25" x14ac:dyDescent="0.2">
      <c r="A277" s="29">
        <v>14.02</v>
      </c>
      <c r="B277" s="46" t="s">
        <v>382</v>
      </c>
      <c r="C277" s="21"/>
      <c r="D277" s="21"/>
      <c r="E277" s="21"/>
      <c r="F277" s="21"/>
      <c r="G277" s="21"/>
      <c r="H277" s="21"/>
    </row>
    <row r="278" spans="1:8" x14ac:dyDescent="0.2">
      <c r="A278" s="20"/>
      <c r="B278" s="20"/>
      <c r="C278" s="40">
        <v>1</v>
      </c>
      <c r="D278" s="20"/>
      <c r="E278" s="20"/>
      <c r="F278" s="20"/>
      <c r="G278" s="3">
        <v>24</v>
      </c>
      <c r="H278" s="27" t="s">
        <v>68</v>
      </c>
    </row>
    <row r="279" spans="1:8" x14ac:dyDescent="0.2">
      <c r="A279" s="20"/>
      <c r="B279" s="32" t="s">
        <v>110</v>
      </c>
      <c r="C279" s="20"/>
      <c r="D279" s="26">
        <v>24</v>
      </c>
      <c r="E279" s="20"/>
      <c r="F279" s="20"/>
      <c r="G279" s="17">
        <v>24</v>
      </c>
      <c r="H279" s="23" t="s">
        <v>68</v>
      </c>
    </row>
  </sheetData>
  <mergeCells count="26">
    <mergeCell ref="H2:H3"/>
    <mergeCell ref="A1:H1"/>
    <mergeCell ref="A2:A3"/>
    <mergeCell ref="B2:B3"/>
    <mergeCell ref="C2:C3"/>
    <mergeCell ref="D2:F2"/>
    <mergeCell ref="G2:G3"/>
    <mergeCell ref="E11:F11"/>
    <mergeCell ref="E15:F15"/>
    <mergeCell ref="E26:F26"/>
    <mergeCell ref="E29:F29"/>
    <mergeCell ref="E30:F30"/>
    <mergeCell ref="E31:F31"/>
    <mergeCell ref="E32:F32"/>
    <mergeCell ref="C34:F34"/>
    <mergeCell ref="E50:F50"/>
    <mergeCell ref="E65:F65"/>
    <mergeCell ref="E144:F144"/>
    <mergeCell ref="B145:D145"/>
    <mergeCell ref="E150:F150"/>
    <mergeCell ref="E165:F165"/>
    <mergeCell ref="E66:F66"/>
    <mergeCell ref="B135:D135"/>
    <mergeCell ref="E135:F135"/>
    <mergeCell ref="E140:F140"/>
    <mergeCell ref="E141:F14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42"/>
  <sheetViews>
    <sheetView workbookViewId="0">
      <selection activeCell="A51" sqref="A51"/>
    </sheetView>
  </sheetViews>
  <sheetFormatPr defaultRowHeight="12.75" x14ac:dyDescent="0.2"/>
  <cols>
    <col min="1" max="1" width="5.5" style="1" customWidth="1"/>
    <col min="2" max="2" width="47.33203125" style="1" customWidth="1"/>
    <col min="3" max="4" width="4.83203125" style="1" customWidth="1"/>
    <col min="5" max="5" width="8.5" style="1" customWidth="1"/>
    <col min="6" max="6" width="6.6640625" style="1" customWidth="1"/>
    <col min="7" max="7" width="14" style="1" customWidth="1"/>
    <col min="8" max="8" width="8.5" style="1" customWidth="1"/>
    <col min="9" max="9" width="5.83203125" style="1" customWidth="1"/>
    <col min="10" max="10" width="16" style="1" customWidth="1"/>
    <col min="11" max="16384" width="9.33203125" style="1"/>
  </cols>
  <sheetData>
    <row r="1" spans="1:10" ht="12.75" customHeight="1" x14ac:dyDescent="0.2">
      <c r="A1" s="107" t="s">
        <v>2</v>
      </c>
      <c r="B1" s="107"/>
      <c r="C1" s="107"/>
      <c r="D1" s="107"/>
      <c r="E1" s="107"/>
      <c r="F1" s="107"/>
      <c r="G1" s="107"/>
      <c r="H1" s="107"/>
      <c r="I1" s="107"/>
      <c r="J1" s="86"/>
    </row>
    <row r="2" spans="1:10" ht="28.5" customHeight="1" x14ac:dyDescent="0.2">
      <c r="A2" s="108" t="s">
        <v>426</v>
      </c>
      <c r="B2" s="159"/>
      <c r="C2" s="159"/>
      <c r="D2" s="159"/>
      <c r="E2" s="159"/>
      <c r="F2" s="159"/>
      <c r="G2" s="159"/>
      <c r="H2" s="159"/>
      <c r="I2" s="159"/>
      <c r="J2" s="87"/>
    </row>
    <row r="3" spans="1:10" x14ac:dyDescent="0.2">
      <c r="A3" s="146" t="s">
        <v>104</v>
      </c>
      <c r="B3" s="148" t="s">
        <v>105</v>
      </c>
      <c r="C3" s="146" t="s">
        <v>90</v>
      </c>
      <c r="D3" s="160"/>
      <c r="E3" s="121" t="s">
        <v>400</v>
      </c>
      <c r="F3" s="122"/>
      <c r="G3" s="123"/>
      <c r="H3" s="157" t="s">
        <v>25</v>
      </c>
      <c r="I3" s="146" t="s">
        <v>26</v>
      </c>
    </row>
    <row r="4" spans="1:10" x14ac:dyDescent="0.2">
      <c r="A4" s="147"/>
      <c r="B4" s="149"/>
      <c r="C4" s="147"/>
      <c r="D4" s="161"/>
      <c r="E4" s="23" t="s">
        <v>107</v>
      </c>
      <c r="F4" s="23" t="s">
        <v>101</v>
      </c>
      <c r="G4" s="23" t="s">
        <v>108</v>
      </c>
      <c r="H4" s="158"/>
      <c r="I4" s="147"/>
    </row>
    <row r="5" spans="1:10" ht="165.75" x14ac:dyDescent="0.2">
      <c r="A5" s="29">
        <v>1.01</v>
      </c>
      <c r="B5" s="21" t="s">
        <v>401</v>
      </c>
      <c r="C5" s="21"/>
      <c r="D5" s="21"/>
      <c r="E5" s="21"/>
      <c r="F5" s="21"/>
      <c r="G5" s="21"/>
      <c r="H5" s="21"/>
      <c r="I5" s="21"/>
    </row>
    <row r="6" spans="1:10" x14ac:dyDescent="0.2">
      <c r="A6" s="20"/>
      <c r="B6" s="20"/>
      <c r="C6" s="20"/>
      <c r="D6" s="20"/>
      <c r="E6" s="20"/>
      <c r="F6" s="20"/>
      <c r="G6" s="20"/>
      <c r="H6" s="20"/>
      <c r="I6" s="20"/>
    </row>
    <row r="7" spans="1:10" ht="25.5" x14ac:dyDescent="0.2">
      <c r="A7" s="23" t="s">
        <v>101</v>
      </c>
      <c r="B7" s="21" t="s">
        <v>402</v>
      </c>
      <c r="C7" s="4"/>
      <c r="D7" s="4"/>
      <c r="E7" s="4"/>
      <c r="F7" s="4"/>
      <c r="G7" s="4"/>
      <c r="H7" s="4"/>
      <c r="I7" s="4"/>
    </row>
    <row r="8" spans="1:10" x14ac:dyDescent="0.2">
      <c r="A8" s="20"/>
      <c r="B8" s="20"/>
      <c r="C8" s="9">
        <v>4</v>
      </c>
      <c r="D8" s="58">
        <v>6</v>
      </c>
      <c r="E8" s="47">
        <v>11</v>
      </c>
      <c r="F8" s="77">
        <v>0.66700000000000004</v>
      </c>
      <c r="G8" s="47">
        <v>0.45400000000000001</v>
      </c>
      <c r="H8" s="3">
        <v>79.87</v>
      </c>
      <c r="I8" s="27" t="s">
        <v>136</v>
      </c>
    </row>
    <row r="9" spans="1:10" x14ac:dyDescent="0.2">
      <c r="A9" s="20"/>
      <c r="B9" s="46" t="s">
        <v>144</v>
      </c>
      <c r="C9" s="9">
        <v>4</v>
      </c>
      <c r="D9" s="78">
        <v>12</v>
      </c>
      <c r="E9" s="47">
        <v>3.25</v>
      </c>
      <c r="F9" s="77">
        <v>0.375</v>
      </c>
      <c r="G9" s="47">
        <v>0.45400000000000001</v>
      </c>
      <c r="H9" s="3">
        <v>26.54</v>
      </c>
      <c r="I9" s="27" t="s">
        <v>136</v>
      </c>
    </row>
    <row r="10" spans="1:10" x14ac:dyDescent="0.2">
      <c r="A10" s="20"/>
      <c r="B10" s="20"/>
      <c r="C10" s="20"/>
      <c r="D10" s="20"/>
      <c r="E10" s="20"/>
      <c r="F10" s="20"/>
      <c r="G10" s="23" t="s">
        <v>146</v>
      </c>
      <c r="H10" s="17">
        <f>SUM(H8:H9)</f>
        <v>106.41</v>
      </c>
      <c r="I10" s="23" t="s">
        <v>136</v>
      </c>
    </row>
    <row r="11" spans="1:10" x14ac:dyDescent="0.2">
      <c r="A11" s="23" t="s">
        <v>151</v>
      </c>
      <c r="B11" s="10" t="s">
        <v>152</v>
      </c>
      <c r="C11" s="20"/>
      <c r="D11" s="20"/>
      <c r="E11" s="20"/>
      <c r="F11" s="20"/>
      <c r="G11" s="20"/>
      <c r="H11" s="20"/>
      <c r="I11" s="20"/>
    </row>
    <row r="12" spans="1:10" x14ac:dyDescent="0.2">
      <c r="A12" s="20"/>
      <c r="B12" s="20"/>
      <c r="C12" s="40">
        <v>1</v>
      </c>
      <c r="D12" s="20"/>
      <c r="E12" s="47">
        <v>133</v>
      </c>
      <c r="F12" s="77">
        <v>5</v>
      </c>
      <c r="G12" s="47">
        <v>0.45400000000000001</v>
      </c>
      <c r="H12" s="3">
        <v>301.64</v>
      </c>
      <c r="I12" s="27" t="s">
        <v>136</v>
      </c>
    </row>
    <row r="13" spans="1:10" x14ac:dyDescent="0.2">
      <c r="A13" s="20"/>
      <c r="B13" s="20"/>
      <c r="C13" s="20"/>
      <c r="D13" s="20"/>
      <c r="E13" s="20"/>
      <c r="F13" s="135" t="s">
        <v>153</v>
      </c>
      <c r="G13" s="136"/>
      <c r="H13" s="17">
        <f>SUM(H12)</f>
        <v>301.64</v>
      </c>
      <c r="I13" s="23" t="s">
        <v>136</v>
      </c>
    </row>
    <row r="14" spans="1:10" x14ac:dyDescent="0.2">
      <c r="A14" s="20"/>
      <c r="B14" s="20"/>
      <c r="C14" s="20"/>
      <c r="D14" s="20"/>
      <c r="E14" s="20"/>
      <c r="F14" s="127"/>
      <c r="G14" s="129"/>
      <c r="H14" s="20"/>
      <c r="I14" s="20"/>
    </row>
    <row r="15" spans="1:10" x14ac:dyDescent="0.2">
      <c r="A15" s="23" t="s">
        <v>154</v>
      </c>
      <c r="B15" s="10" t="s">
        <v>158</v>
      </c>
      <c r="C15" s="20"/>
      <c r="D15" s="20"/>
      <c r="E15" s="20"/>
      <c r="F15" s="20"/>
      <c r="G15" s="20"/>
      <c r="H15" s="20"/>
      <c r="I15" s="20"/>
    </row>
    <row r="16" spans="1:10" x14ac:dyDescent="0.2">
      <c r="A16" s="20"/>
      <c r="B16" s="20"/>
      <c r="C16" s="40">
        <v>1</v>
      </c>
      <c r="D16" s="67">
        <v>4</v>
      </c>
      <c r="E16" s="40">
        <v>42</v>
      </c>
      <c r="F16" s="77">
        <v>0.66700000000000004</v>
      </c>
      <c r="G16" s="47">
        <v>0.45400000000000001</v>
      </c>
      <c r="H16" s="3">
        <v>50.83</v>
      </c>
      <c r="I16" s="27" t="s">
        <v>136</v>
      </c>
    </row>
    <row r="17" spans="1:9" x14ac:dyDescent="0.2">
      <c r="A17" s="20"/>
      <c r="B17" s="2" t="s">
        <v>160</v>
      </c>
      <c r="C17" s="40">
        <v>56</v>
      </c>
      <c r="D17" s="20"/>
      <c r="E17" s="42">
        <v>3.5</v>
      </c>
      <c r="F17" s="77">
        <v>0.375</v>
      </c>
      <c r="G17" s="47">
        <v>0.45400000000000001</v>
      </c>
      <c r="H17" s="3">
        <v>33.340000000000003</v>
      </c>
      <c r="I17" s="27" t="s">
        <v>136</v>
      </c>
    </row>
    <row r="18" spans="1:9" x14ac:dyDescent="0.2">
      <c r="A18" s="20"/>
      <c r="B18" s="20"/>
      <c r="C18" s="20"/>
      <c r="D18" s="20"/>
      <c r="E18" s="20"/>
      <c r="F18" s="135" t="s">
        <v>165</v>
      </c>
      <c r="G18" s="136"/>
      <c r="H18" s="17">
        <f>SUM(H16:H17)</f>
        <v>84.17</v>
      </c>
      <c r="I18" s="23" t="s">
        <v>136</v>
      </c>
    </row>
    <row r="19" spans="1:9" x14ac:dyDescent="0.2">
      <c r="A19" s="23" t="s">
        <v>157</v>
      </c>
      <c r="B19" s="10" t="s">
        <v>167</v>
      </c>
      <c r="C19" s="20"/>
      <c r="D19" s="20"/>
      <c r="E19" s="20"/>
      <c r="F19" s="20"/>
      <c r="G19" s="20"/>
      <c r="H19" s="20"/>
      <c r="I19" s="20"/>
    </row>
    <row r="20" spans="1:9" x14ac:dyDescent="0.2">
      <c r="A20" s="20"/>
      <c r="B20" s="2" t="s">
        <v>168</v>
      </c>
      <c r="C20" s="40">
        <v>1</v>
      </c>
      <c r="D20" s="20"/>
      <c r="E20" s="26">
        <v>134</v>
      </c>
      <c r="F20" s="77">
        <v>6.5</v>
      </c>
      <c r="G20" s="47">
        <v>0.45400000000000001</v>
      </c>
      <c r="H20" s="3">
        <v>395.09</v>
      </c>
      <c r="I20" s="27" t="s">
        <v>136</v>
      </c>
    </row>
    <row r="21" spans="1:9" x14ac:dyDescent="0.2">
      <c r="A21" s="20"/>
      <c r="B21" s="20"/>
      <c r="C21" s="20"/>
      <c r="D21" s="20"/>
      <c r="E21" s="20"/>
      <c r="F21" s="135" t="s">
        <v>169</v>
      </c>
      <c r="G21" s="136"/>
      <c r="H21" s="17">
        <f>SUM(H20)</f>
        <v>395.09</v>
      </c>
      <c r="I21" s="23" t="s">
        <v>136</v>
      </c>
    </row>
    <row r="22" spans="1:9" x14ac:dyDescent="0.2">
      <c r="A22" s="20"/>
      <c r="B22" s="20"/>
      <c r="C22" s="20"/>
      <c r="D22" s="20"/>
      <c r="E22" s="20"/>
      <c r="F22" s="144" t="s">
        <v>422</v>
      </c>
      <c r="G22" s="145"/>
      <c r="H22" s="3">
        <f>+H10+H13+H18+H21</f>
        <v>887.31</v>
      </c>
      <c r="I22" s="27" t="s">
        <v>136</v>
      </c>
    </row>
    <row r="23" spans="1:9" x14ac:dyDescent="0.2">
      <c r="A23" s="4"/>
      <c r="B23" s="4"/>
      <c r="C23" s="4"/>
      <c r="D23" s="4"/>
      <c r="E23" s="4"/>
      <c r="F23" s="121" t="s">
        <v>171</v>
      </c>
      <c r="G23" s="123"/>
      <c r="H23" s="30">
        <f>+H22/1000</f>
        <v>0.88730999999999993</v>
      </c>
      <c r="I23" s="27" t="s">
        <v>35</v>
      </c>
    </row>
    <row r="24" spans="1:9" x14ac:dyDescent="0.2">
      <c r="A24" s="20"/>
      <c r="B24" s="32" t="s">
        <v>110</v>
      </c>
      <c r="C24" s="20"/>
      <c r="D24" s="20"/>
      <c r="E24" s="20"/>
      <c r="F24" s="127"/>
      <c r="G24" s="129"/>
      <c r="H24" s="48">
        <f>+H23</f>
        <v>0.88730999999999993</v>
      </c>
      <c r="I24" s="23" t="s">
        <v>35</v>
      </c>
    </row>
    <row r="25" spans="1:9" x14ac:dyDescent="0.2">
      <c r="A25" s="20"/>
      <c r="B25" s="20"/>
      <c r="C25" s="20"/>
      <c r="D25" s="20"/>
      <c r="E25" s="20"/>
      <c r="F25" s="127"/>
      <c r="G25" s="129"/>
      <c r="H25" s="20"/>
      <c r="I25" s="36"/>
    </row>
    <row r="26" spans="1:9" ht="89.25" x14ac:dyDescent="0.2">
      <c r="A26" s="29">
        <v>3.03</v>
      </c>
      <c r="B26" s="21" t="s">
        <v>403</v>
      </c>
      <c r="C26" s="21"/>
      <c r="D26" s="21"/>
      <c r="E26" s="21"/>
      <c r="F26" s="21"/>
      <c r="G26" s="21"/>
      <c r="H26" s="21"/>
      <c r="I26" s="21"/>
    </row>
    <row r="27" spans="1:9" x14ac:dyDescent="0.2">
      <c r="A27" s="20"/>
      <c r="B27" s="20"/>
      <c r="C27" s="154" t="s">
        <v>395</v>
      </c>
      <c r="D27" s="155"/>
      <c r="E27" s="155"/>
      <c r="F27" s="155"/>
      <c r="G27" s="156"/>
      <c r="H27" s="20"/>
      <c r="I27" s="20"/>
    </row>
    <row r="28" spans="1:9" x14ac:dyDescent="0.2">
      <c r="A28" s="20"/>
      <c r="B28" s="46" t="s">
        <v>396</v>
      </c>
      <c r="C28" s="40">
        <v>1</v>
      </c>
      <c r="D28" s="20"/>
      <c r="E28" s="26">
        <v>3</v>
      </c>
      <c r="F28" s="79">
        <v>5</v>
      </c>
      <c r="G28" s="20"/>
      <c r="H28" s="3">
        <v>15</v>
      </c>
      <c r="I28" s="27" t="s">
        <v>31</v>
      </c>
    </row>
    <row r="29" spans="1:9" x14ac:dyDescent="0.2">
      <c r="A29" s="20"/>
      <c r="B29" s="10" t="s">
        <v>110</v>
      </c>
      <c r="C29" s="20"/>
      <c r="D29" s="20"/>
      <c r="E29" s="20"/>
      <c r="F29" s="20"/>
      <c r="G29" s="20"/>
      <c r="H29" s="17">
        <f>SUM(H28)</f>
        <v>15</v>
      </c>
      <c r="I29" s="23" t="s">
        <v>31</v>
      </c>
    </row>
    <row r="30" spans="1:9" x14ac:dyDescent="0.2">
      <c r="A30" s="20"/>
      <c r="B30" s="20"/>
      <c r="C30" s="20"/>
      <c r="D30" s="20"/>
      <c r="E30" s="20"/>
      <c r="F30" s="20"/>
      <c r="G30" s="20"/>
      <c r="H30" s="20"/>
      <c r="I30" s="20"/>
    </row>
    <row r="31" spans="1:9" ht="76.5" x14ac:dyDescent="0.2">
      <c r="A31" s="29">
        <v>3.04</v>
      </c>
      <c r="B31" s="21" t="s">
        <v>404</v>
      </c>
      <c r="C31" s="21"/>
      <c r="D31" s="21"/>
      <c r="E31" s="21"/>
      <c r="F31" s="21"/>
      <c r="G31" s="21"/>
      <c r="H31" s="21"/>
      <c r="I31" s="21"/>
    </row>
    <row r="32" spans="1:9" x14ac:dyDescent="0.2">
      <c r="A32" s="20"/>
      <c r="B32" s="46" t="s">
        <v>185</v>
      </c>
      <c r="C32" s="20"/>
      <c r="D32" s="20"/>
      <c r="E32" s="20"/>
      <c r="F32" s="20"/>
      <c r="G32" s="20"/>
      <c r="H32" s="20"/>
      <c r="I32" s="20"/>
    </row>
    <row r="33" spans="1:9" x14ac:dyDescent="0.2">
      <c r="A33" s="20"/>
      <c r="B33" s="2" t="s">
        <v>397</v>
      </c>
      <c r="C33" s="40">
        <v>1</v>
      </c>
      <c r="D33" s="20"/>
      <c r="E33" s="26">
        <v>42</v>
      </c>
      <c r="F33" s="80">
        <v>0.75</v>
      </c>
      <c r="G33" s="26">
        <v>8</v>
      </c>
      <c r="H33" s="3">
        <v>252</v>
      </c>
      <c r="I33" s="27" t="s">
        <v>32</v>
      </c>
    </row>
    <row r="34" spans="1:9" x14ac:dyDescent="0.2">
      <c r="A34" s="20"/>
      <c r="B34" s="2" t="s">
        <v>398</v>
      </c>
      <c r="C34" s="40">
        <v>1</v>
      </c>
      <c r="D34" s="20"/>
      <c r="E34" s="26">
        <v>211</v>
      </c>
      <c r="F34" s="80">
        <v>0.75</v>
      </c>
      <c r="G34" s="26">
        <v>4</v>
      </c>
      <c r="H34" s="3">
        <v>633</v>
      </c>
      <c r="I34" s="27" t="s">
        <v>32</v>
      </c>
    </row>
    <row r="35" spans="1:9" x14ac:dyDescent="0.2">
      <c r="A35" s="20"/>
      <c r="B35" s="20"/>
      <c r="C35" s="20"/>
      <c r="D35" s="20"/>
      <c r="E35" s="20"/>
      <c r="F35" s="135" t="s">
        <v>186</v>
      </c>
      <c r="G35" s="136"/>
      <c r="H35" s="17">
        <f>SUM(H33:H34)</f>
        <v>885</v>
      </c>
      <c r="I35" s="23" t="s">
        <v>32</v>
      </c>
    </row>
    <row r="36" spans="1:9" x14ac:dyDescent="0.2">
      <c r="A36" s="20"/>
      <c r="B36" s="2" t="s">
        <v>187</v>
      </c>
      <c r="C36" s="20"/>
      <c r="D36" s="20"/>
      <c r="E36" s="20"/>
      <c r="F36" s="20"/>
      <c r="G36" s="20"/>
      <c r="H36" s="20"/>
      <c r="I36" s="20"/>
    </row>
    <row r="37" spans="1:9" x14ac:dyDescent="0.2">
      <c r="A37" s="20"/>
      <c r="B37" s="2" t="s">
        <v>143</v>
      </c>
      <c r="C37" s="40">
        <v>4</v>
      </c>
      <c r="D37" s="20"/>
      <c r="E37" s="26">
        <v>0.75</v>
      </c>
      <c r="F37" s="80">
        <v>0.75</v>
      </c>
      <c r="G37" s="26">
        <v>8</v>
      </c>
      <c r="H37" s="3">
        <v>18</v>
      </c>
      <c r="I37" s="27" t="s">
        <v>32</v>
      </c>
    </row>
    <row r="38" spans="1:9" x14ac:dyDescent="0.2">
      <c r="A38" s="20"/>
      <c r="B38" s="2" t="s">
        <v>399</v>
      </c>
      <c r="C38" s="20"/>
      <c r="D38" s="20"/>
      <c r="E38" s="20"/>
      <c r="F38" s="20"/>
      <c r="G38" s="20"/>
      <c r="H38" s="20"/>
      <c r="I38" s="20"/>
    </row>
    <row r="39" spans="1:9" x14ac:dyDescent="0.2">
      <c r="A39" s="20"/>
      <c r="B39" s="2" t="s">
        <v>192</v>
      </c>
      <c r="C39" s="40">
        <v>1</v>
      </c>
      <c r="D39" s="20"/>
      <c r="E39" s="26">
        <v>3</v>
      </c>
      <c r="F39" s="80">
        <v>0.75</v>
      </c>
      <c r="G39" s="26">
        <v>7</v>
      </c>
      <c r="H39" s="3">
        <v>15.75</v>
      </c>
      <c r="I39" s="27" t="s">
        <v>32</v>
      </c>
    </row>
    <row r="40" spans="1:9" x14ac:dyDescent="0.2">
      <c r="A40" s="20"/>
      <c r="B40" s="20"/>
      <c r="C40" s="20"/>
      <c r="D40" s="20"/>
      <c r="E40" s="20"/>
      <c r="F40" s="135" t="s">
        <v>199</v>
      </c>
      <c r="G40" s="136"/>
      <c r="H40" s="17">
        <f>SUM(H37:H39)</f>
        <v>33.75</v>
      </c>
      <c r="I40" s="23" t="s">
        <v>32</v>
      </c>
    </row>
    <row r="41" spans="1:9" x14ac:dyDescent="0.2">
      <c r="A41" s="20"/>
      <c r="B41" s="2" t="s">
        <v>110</v>
      </c>
      <c r="C41" s="20"/>
      <c r="D41" s="20"/>
      <c r="E41" s="20"/>
      <c r="F41" s="139" t="s">
        <v>200</v>
      </c>
      <c r="G41" s="140"/>
      <c r="H41" s="17">
        <f>+H35-H40</f>
        <v>851.25</v>
      </c>
      <c r="I41" s="23" t="s">
        <v>32</v>
      </c>
    </row>
    <row r="42" spans="1:9" x14ac:dyDescent="0.2">
      <c r="A42" s="20"/>
      <c r="B42" s="20"/>
      <c r="C42" s="20"/>
      <c r="D42" s="20"/>
      <c r="E42" s="20"/>
      <c r="F42" s="20"/>
      <c r="G42" s="20"/>
      <c r="H42" s="20"/>
      <c r="I42" s="20"/>
    </row>
  </sheetData>
  <mergeCells count="21">
    <mergeCell ref="H3:H4"/>
    <mergeCell ref="I3:I4"/>
    <mergeCell ref="A2:I2"/>
    <mergeCell ref="A1:I1"/>
    <mergeCell ref="A3:A4"/>
    <mergeCell ref="B3:B4"/>
    <mergeCell ref="C3:C4"/>
    <mergeCell ref="D3:D4"/>
    <mergeCell ref="E3:G3"/>
    <mergeCell ref="F13:G13"/>
    <mergeCell ref="F14:G14"/>
    <mergeCell ref="F18:G18"/>
    <mergeCell ref="F21:G21"/>
    <mergeCell ref="F22:G22"/>
    <mergeCell ref="F40:G40"/>
    <mergeCell ref="F41:G41"/>
    <mergeCell ref="F23:G23"/>
    <mergeCell ref="F24:G24"/>
    <mergeCell ref="F25:G25"/>
    <mergeCell ref="C27:G27"/>
    <mergeCell ref="F35:G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7"/>
  <sheetViews>
    <sheetView topLeftCell="A25" workbookViewId="0">
      <selection activeCell="A37" sqref="A37:H37"/>
    </sheetView>
  </sheetViews>
  <sheetFormatPr defaultRowHeight="12.75" x14ac:dyDescent="0.2"/>
  <cols>
    <col min="1" max="1" width="5.33203125" style="1" customWidth="1"/>
    <col min="2" max="2" width="8.1640625" style="1" customWidth="1"/>
    <col min="3" max="3" width="54.83203125" style="1" customWidth="1"/>
    <col min="4" max="4" width="12.83203125" style="1" customWidth="1"/>
    <col min="5" max="5" width="6.5" style="1" customWidth="1"/>
    <col min="6" max="6" width="15.5" style="1" customWidth="1"/>
    <col min="7" max="7" width="12.5" style="1" customWidth="1"/>
    <col min="8" max="8" width="6" style="1" customWidth="1"/>
    <col min="9" max="16384" width="9.33203125" style="1"/>
  </cols>
  <sheetData>
    <row r="1" spans="1:7" x14ac:dyDescent="0.2">
      <c r="A1" s="18"/>
      <c r="B1" s="18"/>
      <c r="C1" s="22" t="s">
        <v>2</v>
      </c>
      <c r="D1" s="18"/>
      <c r="E1" s="18"/>
      <c r="F1" s="18"/>
      <c r="G1" s="18"/>
    </row>
    <row r="2" spans="1:7" x14ac:dyDescent="0.2">
      <c r="A2" s="115" t="s">
        <v>22</v>
      </c>
      <c r="B2" s="115"/>
      <c r="C2" s="115"/>
      <c r="D2" s="116" t="s">
        <v>0</v>
      </c>
      <c r="E2" s="116"/>
      <c r="F2" s="116"/>
      <c r="G2" s="116"/>
    </row>
    <row r="3" spans="1:7" ht="25.5" x14ac:dyDescent="0.2">
      <c r="A3" s="19" t="s">
        <v>40</v>
      </c>
      <c r="B3" s="23" t="s">
        <v>23</v>
      </c>
      <c r="C3" s="24" t="s">
        <v>24</v>
      </c>
      <c r="D3" s="25" t="s">
        <v>25</v>
      </c>
      <c r="E3" s="23" t="s">
        <v>26</v>
      </c>
      <c r="F3" s="7" t="s">
        <v>27</v>
      </c>
      <c r="G3" s="19" t="s">
        <v>41</v>
      </c>
    </row>
    <row r="4" spans="1:7" x14ac:dyDescent="0.2">
      <c r="A4" s="9">
        <v>1</v>
      </c>
      <c r="B4" s="20"/>
      <c r="C4" s="10" t="s">
        <v>28</v>
      </c>
      <c r="D4" s="20"/>
      <c r="E4" s="20"/>
      <c r="F4" s="20"/>
      <c r="G4" s="20"/>
    </row>
    <row r="5" spans="1:7" ht="76.5" x14ac:dyDescent="0.2">
      <c r="A5" s="26">
        <v>1.01</v>
      </c>
      <c r="B5" s="21"/>
      <c r="C5" s="21" t="s">
        <v>42</v>
      </c>
      <c r="D5" s="21"/>
      <c r="E5" s="21"/>
      <c r="F5" s="21"/>
      <c r="G5" s="21"/>
    </row>
    <row r="6" spans="1:7" x14ac:dyDescent="0.2">
      <c r="A6" s="20"/>
      <c r="B6" s="27" t="s">
        <v>29</v>
      </c>
      <c r="C6" s="2" t="s">
        <v>30</v>
      </c>
      <c r="D6" s="3">
        <v>2350</v>
      </c>
      <c r="E6" s="27" t="s">
        <v>31</v>
      </c>
      <c r="F6" s="3">
        <v>0</v>
      </c>
      <c r="G6" s="28">
        <f>+D6*F6</f>
        <v>0</v>
      </c>
    </row>
    <row r="7" spans="1:7" x14ac:dyDescent="0.2">
      <c r="A7" s="20"/>
      <c r="B7" s="20"/>
      <c r="C7" s="20"/>
      <c r="D7" s="20"/>
      <c r="E7" s="20"/>
      <c r="F7" s="20"/>
      <c r="G7" s="20"/>
    </row>
    <row r="8" spans="1:7" ht="51" x14ac:dyDescent="0.2">
      <c r="A8" s="26">
        <v>1.02</v>
      </c>
      <c r="B8" s="21"/>
      <c r="C8" s="21" t="s">
        <v>43</v>
      </c>
      <c r="D8" s="21"/>
      <c r="E8" s="21"/>
      <c r="F8" s="21"/>
      <c r="G8" s="21"/>
    </row>
    <row r="9" spans="1:7" x14ac:dyDescent="0.2">
      <c r="A9" s="20"/>
      <c r="B9" s="27" t="s">
        <v>29</v>
      </c>
      <c r="C9" s="2" t="s">
        <v>30</v>
      </c>
      <c r="D9" s="3">
        <v>4219.33</v>
      </c>
      <c r="E9" s="27" t="s">
        <v>32</v>
      </c>
      <c r="F9" s="3">
        <v>0</v>
      </c>
      <c r="G9" s="28">
        <f>+D9*F9</f>
        <v>0</v>
      </c>
    </row>
    <row r="10" spans="1:7" x14ac:dyDescent="0.2">
      <c r="A10" s="20"/>
      <c r="B10" s="20"/>
      <c r="C10" s="20"/>
      <c r="D10" s="20"/>
      <c r="E10" s="20"/>
      <c r="F10" s="20"/>
      <c r="G10" s="20"/>
    </row>
    <row r="11" spans="1:7" ht="51" x14ac:dyDescent="0.2">
      <c r="A11" s="26">
        <v>1.04</v>
      </c>
      <c r="B11" s="21"/>
      <c r="C11" s="21" t="s">
        <v>44</v>
      </c>
      <c r="D11" s="21"/>
      <c r="E11" s="21"/>
      <c r="F11" s="21"/>
      <c r="G11" s="21"/>
    </row>
    <row r="12" spans="1:7" x14ac:dyDescent="0.2">
      <c r="A12" s="20"/>
      <c r="B12" s="27" t="s">
        <v>29</v>
      </c>
      <c r="C12" s="2" t="s">
        <v>30</v>
      </c>
      <c r="D12" s="3">
        <v>2359.85</v>
      </c>
      <c r="E12" s="27" t="s">
        <v>32</v>
      </c>
      <c r="F12" s="3">
        <v>0</v>
      </c>
      <c r="G12" s="28">
        <f>+D12*F12</f>
        <v>0</v>
      </c>
    </row>
    <row r="13" spans="1:7" x14ac:dyDescent="0.2">
      <c r="A13" s="20"/>
      <c r="B13" s="20"/>
      <c r="C13" s="20"/>
      <c r="D13" s="20"/>
      <c r="E13" s="20"/>
      <c r="F13" s="20"/>
      <c r="G13" s="20"/>
    </row>
    <row r="14" spans="1:7" ht="51" x14ac:dyDescent="0.2">
      <c r="A14" s="26">
        <v>1.05</v>
      </c>
      <c r="B14" s="4"/>
      <c r="C14" s="21" t="s">
        <v>45</v>
      </c>
      <c r="D14" s="4"/>
      <c r="E14" s="4"/>
      <c r="F14" s="4"/>
      <c r="G14" s="4"/>
    </row>
    <row r="15" spans="1:7" x14ac:dyDescent="0.2">
      <c r="A15" s="20"/>
      <c r="B15" s="27" t="s">
        <v>29</v>
      </c>
      <c r="C15" s="2" t="s">
        <v>30</v>
      </c>
      <c r="D15" s="3">
        <v>5450</v>
      </c>
      <c r="E15" s="27" t="s">
        <v>32</v>
      </c>
      <c r="F15" s="3">
        <v>0</v>
      </c>
      <c r="G15" s="28">
        <f>+D15*F15</f>
        <v>0</v>
      </c>
    </row>
    <row r="16" spans="1:7" x14ac:dyDescent="0.2">
      <c r="A16" s="20"/>
      <c r="B16" s="20"/>
      <c r="C16" s="20"/>
      <c r="D16" s="20"/>
      <c r="E16" s="20"/>
      <c r="F16" s="20"/>
      <c r="G16" s="20"/>
    </row>
    <row r="17" spans="1:7" ht="38.25" x14ac:dyDescent="0.2">
      <c r="A17" s="26">
        <v>1.06</v>
      </c>
      <c r="B17" s="4"/>
      <c r="C17" s="21" t="s">
        <v>46</v>
      </c>
      <c r="D17" s="4"/>
      <c r="E17" s="4"/>
      <c r="F17" s="4"/>
      <c r="G17" s="4"/>
    </row>
    <row r="18" spans="1:7" x14ac:dyDescent="0.2">
      <c r="A18" s="20"/>
      <c r="B18" s="27" t="s">
        <v>29</v>
      </c>
      <c r="C18" s="2" t="s">
        <v>30</v>
      </c>
      <c r="D18" s="3">
        <v>6530</v>
      </c>
      <c r="E18" s="27" t="s">
        <v>31</v>
      </c>
      <c r="F18" s="3">
        <v>0</v>
      </c>
      <c r="G18" s="28">
        <f>+D18*F18</f>
        <v>0</v>
      </c>
    </row>
    <row r="19" spans="1:7" x14ac:dyDescent="0.2">
      <c r="A19" s="9">
        <v>2</v>
      </c>
      <c r="B19" s="20"/>
      <c r="C19" s="10" t="s">
        <v>33</v>
      </c>
      <c r="D19" s="20"/>
      <c r="E19" s="20"/>
      <c r="F19" s="20"/>
      <c r="G19" s="20"/>
    </row>
    <row r="20" spans="1:7" ht="76.5" x14ac:dyDescent="0.2">
      <c r="A20" s="26">
        <v>2.0099999999999998</v>
      </c>
      <c r="B20" s="21"/>
      <c r="C20" s="21" t="s">
        <v>47</v>
      </c>
      <c r="D20" s="21"/>
      <c r="E20" s="21"/>
      <c r="F20" s="21"/>
      <c r="G20" s="21"/>
    </row>
    <row r="21" spans="1:7" x14ac:dyDescent="0.2">
      <c r="A21" s="20"/>
      <c r="B21" s="27" t="s">
        <v>29</v>
      </c>
      <c r="C21" s="2" t="s">
        <v>30</v>
      </c>
      <c r="D21" s="3">
        <v>231.71</v>
      </c>
      <c r="E21" s="27" t="s">
        <v>32</v>
      </c>
      <c r="F21" s="3">
        <v>0</v>
      </c>
      <c r="G21" s="28">
        <f>+D21*F21</f>
        <v>0</v>
      </c>
    </row>
    <row r="22" spans="1:7" x14ac:dyDescent="0.2">
      <c r="A22" s="20"/>
      <c r="B22" s="20"/>
      <c r="C22" s="20"/>
      <c r="D22" s="20"/>
      <c r="E22" s="20"/>
      <c r="F22" s="20"/>
      <c r="G22" s="20"/>
    </row>
    <row r="23" spans="1:7" x14ac:dyDescent="0.2">
      <c r="A23" s="9">
        <v>3</v>
      </c>
      <c r="B23" s="20"/>
      <c r="C23" s="10" t="s">
        <v>34</v>
      </c>
      <c r="D23" s="20"/>
      <c r="E23" s="20"/>
      <c r="F23" s="20"/>
      <c r="G23" s="20"/>
    </row>
    <row r="24" spans="1:7" ht="127.5" x14ac:dyDescent="0.2">
      <c r="A24" s="29">
        <v>3.01</v>
      </c>
      <c r="B24" s="21"/>
      <c r="C24" s="21" t="s">
        <v>48</v>
      </c>
      <c r="D24" s="21"/>
      <c r="E24" s="21"/>
      <c r="F24" s="21"/>
      <c r="G24" s="21"/>
    </row>
    <row r="25" spans="1:7" x14ac:dyDescent="0.2">
      <c r="A25" s="20"/>
      <c r="B25" s="27" t="s">
        <v>29</v>
      </c>
      <c r="C25" s="2" t="s">
        <v>30</v>
      </c>
      <c r="D25" s="30">
        <v>9.76</v>
      </c>
      <c r="E25" s="27" t="s">
        <v>35</v>
      </c>
      <c r="F25" s="28">
        <v>0</v>
      </c>
      <c r="G25" s="28">
        <f t="shared" ref="G25:G27" si="0">+D25*F25</f>
        <v>0</v>
      </c>
    </row>
    <row r="26" spans="1:7" x14ac:dyDescent="0.2">
      <c r="A26" s="20"/>
      <c r="B26" s="27" t="s">
        <v>29</v>
      </c>
      <c r="C26" s="2" t="s">
        <v>36</v>
      </c>
      <c r="D26" s="30">
        <v>7.8979999999999997</v>
      </c>
      <c r="E26" s="27" t="s">
        <v>35</v>
      </c>
      <c r="F26" s="28">
        <v>0</v>
      </c>
      <c r="G26" s="28">
        <f t="shared" si="0"/>
        <v>0</v>
      </c>
    </row>
    <row r="27" spans="1:7" x14ac:dyDescent="0.2">
      <c r="A27" s="20"/>
      <c r="B27" s="27" t="s">
        <v>29</v>
      </c>
      <c r="C27" s="2" t="s">
        <v>37</v>
      </c>
      <c r="D27" s="30">
        <v>0.88700000000000001</v>
      </c>
      <c r="E27" s="27" t="s">
        <v>35</v>
      </c>
      <c r="F27" s="28">
        <v>0</v>
      </c>
      <c r="G27" s="28">
        <f t="shared" si="0"/>
        <v>0</v>
      </c>
    </row>
    <row r="28" spans="1:7" x14ac:dyDescent="0.2">
      <c r="A28" s="20"/>
      <c r="B28" s="20"/>
      <c r="C28" s="20"/>
      <c r="D28" s="20"/>
      <c r="E28" s="20"/>
      <c r="F28" s="20"/>
      <c r="G28" s="20"/>
    </row>
    <row r="29" spans="1:7" ht="76.5" x14ac:dyDescent="0.2">
      <c r="A29" s="26">
        <v>3.02</v>
      </c>
      <c r="B29" s="21"/>
      <c r="C29" s="21" t="s">
        <v>49</v>
      </c>
      <c r="D29" s="21"/>
      <c r="E29" s="21"/>
      <c r="F29" s="21"/>
      <c r="G29" s="21"/>
    </row>
    <row r="30" spans="1:7" x14ac:dyDescent="0.2">
      <c r="A30" s="20"/>
      <c r="B30" s="27" t="s">
        <v>29</v>
      </c>
      <c r="C30" s="2" t="s">
        <v>30</v>
      </c>
      <c r="D30" s="3">
        <v>555.5</v>
      </c>
      <c r="E30" s="27" t="s">
        <v>31</v>
      </c>
      <c r="F30" s="28">
        <v>0</v>
      </c>
      <c r="G30" s="28">
        <f t="shared" ref="G30:G32" si="1">+D30*F30</f>
        <v>0</v>
      </c>
    </row>
    <row r="31" spans="1:7" x14ac:dyDescent="0.2">
      <c r="A31" s="4"/>
      <c r="B31" s="27" t="s">
        <v>29</v>
      </c>
      <c r="C31" s="2" t="s">
        <v>38</v>
      </c>
      <c r="D31" s="3">
        <v>588.5</v>
      </c>
      <c r="E31" s="31" t="s">
        <v>31</v>
      </c>
      <c r="F31" s="28">
        <v>0</v>
      </c>
      <c r="G31" s="28">
        <f t="shared" si="1"/>
        <v>0</v>
      </c>
    </row>
    <row r="32" spans="1:7" x14ac:dyDescent="0.2">
      <c r="A32" s="20"/>
      <c r="B32" s="27" t="s">
        <v>29</v>
      </c>
      <c r="C32" s="2" t="s">
        <v>37</v>
      </c>
      <c r="D32" s="3">
        <v>15</v>
      </c>
      <c r="E32" s="27" t="s">
        <v>31</v>
      </c>
      <c r="F32" s="28">
        <v>0</v>
      </c>
      <c r="G32" s="28">
        <f t="shared" si="1"/>
        <v>0</v>
      </c>
    </row>
    <row r="33" spans="1:8" ht="25.5" x14ac:dyDescent="0.2">
      <c r="A33" s="9">
        <v>4</v>
      </c>
      <c r="B33" s="4"/>
      <c r="C33" s="21" t="s">
        <v>50</v>
      </c>
      <c r="D33" s="4"/>
      <c r="E33" s="4"/>
      <c r="F33" s="4"/>
      <c r="G33" s="4"/>
    </row>
    <row r="34" spans="1:8" ht="89.25" x14ac:dyDescent="0.2">
      <c r="A34" s="29">
        <v>4.01</v>
      </c>
      <c r="B34" s="21"/>
      <c r="C34" s="21" t="s">
        <v>51</v>
      </c>
      <c r="D34" s="21"/>
      <c r="E34" s="21"/>
      <c r="F34" s="21"/>
      <c r="G34" s="21"/>
    </row>
    <row r="35" spans="1:8" x14ac:dyDescent="0.2">
      <c r="A35" s="20"/>
      <c r="B35" s="27" t="s">
        <v>29</v>
      </c>
      <c r="C35" s="2" t="s">
        <v>30</v>
      </c>
      <c r="D35" s="3">
        <v>1158.54</v>
      </c>
      <c r="E35" s="27" t="s">
        <v>32</v>
      </c>
      <c r="F35" s="3">
        <v>0</v>
      </c>
      <c r="G35" s="28">
        <f>+D35*F35</f>
        <v>0</v>
      </c>
    </row>
    <row r="36" spans="1:8" x14ac:dyDescent="0.2">
      <c r="A36" s="90"/>
      <c r="B36" s="89"/>
      <c r="C36" s="91"/>
      <c r="D36" s="92"/>
      <c r="E36" s="89"/>
      <c r="F36" s="92"/>
      <c r="G36" s="93">
        <f>SUM(G4:G35)</f>
        <v>0</v>
      </c>
    </row>
    <row r="37" spans="1:8" x14ac:dyDescent="0.2">
      <c r="A37" s="117" t="s">
        <v>39</v>
      </c>
      <c r="B37" s="117"/>
      <c r="C37" s="117"/>
      <c r="D37" s="117"/>
      <c r="E37" s="117"/>
      <c r="F37" s="117"/>
      <c r="G37" s="117"/>
      <c r="H37" s="117"/>
    </row>
  </sheetData>
  <mergeCells count="3">
    <mergeCell ref="A2:C2"/>
    <mergeCell ref="D2:G2"/>
    <mergeCell ref="A37:H37"/>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40"/>
  <sheetViews>
    <sheetView workbookViewId="0">
      <selection sqref="A1:I1"/>
    </sheetView>
  </sheetViews>
  <sheetFormatPr defaultRowHeight="12.75" x14ac:dyDescent="0.2"/>
  <cols>
    <col min="1" max="1" width="5.5" style="1" customWidth="1"/>
    <col min="2" max="2" width="47.33203125" style="1" customWidth="1"/>
    <col min="3" max="4" width="4.83203125" style="1" customWidth="1"/>
    <col min="5" max="5" width="8.5" style="1" customWidth="1"/>
    <col min="6" max="6" width="6.6640625" style="1" customWidth="1"/>
    <col min="7" max="7" width="14" style="1" customWidth="1"/>
    <col min="8" max="8" width="8.5" style="1" customWidth="1"/>
    <col min="9" max="9" width="5.83203125" style="1" customWidth="1"/>
    <col min="10" max="10" width="16" style="1" customWidth="1"/>
    <col min="11" max="16384" width="9.33203125" style="1"/>
  </cols>
  <sheetData>
    <row r="1" spans="1:10" ht="33" customHeight="1" x14ac:dyDescent="0.2">
      <c r="A1" s="108" t="s">
        <v>427</v>
      </c>
      <c r="B1" s="159"/>
      <c r="C1" s="159"/>
      <c r="D1" s="159"/>
      <c r="E1" s="159"/>
      <c r="F1" s="159"/>
      <c r="G1" s="159"/>
      <c r="H1" s="159"/>
      <c r="I1" s="159"/>
      <c r="J1" s="87"/>
    </row>
    <row r="2" spans="1:10" x14ac:dyDescent="0.2">
      <c r="A2" s="146" t="s">
        <v>104</v>
      </c>
      <c r="B2" s="148" t="s">
        <v>105</v>
      </c>
      <c r="C2" s="146" t="s">
        <v>90</v>
      </c>
      <c r="D2" s="160"/>
      <c r="E2" s="121" t="s">
        <v>400</v>
      </c>
      <c r="F2" s="122"/>
      <c r="G2" s="123"/>
      <c r="H2" s="157" t="s">
        <v>25</v>
      </c>
      <c r="I2" s="146" t="s">
        <v>26</v>
      </c>
    </row>
    <row r="3" spans="1:10" x14ac:dyDescent="0.2">
      <c r="A3" s="147"/>
      <c r="B3" s="149"/>
      <c r="C3" s="147"/>
      <c r="D3" s="161"/>
      <c r="E3" s="23" t="s">
        <v>107</v>
      </c>
      <c r="F3" s="23" t="s">
        <v>101</v>
      </c>
      <c r="G3" s="81" t="s">
        <v>108</v>
      </c>
      <c r="H3" s="158"/>
      <c r="I3" s="147"/>
    </row>
    <row r="4" spans="1:10" ht="102" x14ac:dyDescent="0.2">
      <c r="A4" s="54">
        <v>8.01</v>
      </c>
      <c r="B4" s="21" t="s">
        <v>409</v>
      </c>
      <c r="C4" s="21"/>
      <c r="D4" s="21"/>
      <c r="E4" s="21"/>
      <c r="F4" s="21"/>
      <c r="G4" s="21"/>
      <c r="H4" s="21"/>
      <c r="I4" s="21"/>
    </row>
    <row r="5" spans="1:10" x14ac:dyDescent="0.2">
      <c r="A5" s="20"/>
      <c r="B5" s="53" t="s">
        <v>185</v>
      </c>
      <c r="C5" s="20"/>
      <c r="D5" s="20"/>
      <c r="E5" s="20"/>
      <c r="F5" s="20"/>
      <c r="G5" s="20"/>
      <c r="H5" s="20"/>
      <c r="I5" s="20"/>
    </row>
    <row r="6" spans="1:10" x14ac:dyDescent="0.2">
      <c r="A6" s="20"/>
      <c r="B6" s="2" t="s">
        <v>405</v>
      </c>
      <c r="C6" s="40">
        <v>4</v>
      </c>
      <c r="D6" s="20"/>
      <c r="E6" s="26">
        <v>0.75</v>
      </c>
      <c r="F6" s="26">
        <v>0.75</v>
      </c>
      <c r="G6" s="82">
        <v>8</v>
      </c>
      <c r="H6" s="3">
        <v>18</v>
      </c>
      <c r="I6" s="27" t="s">
        <v>32</v>
      </c>
    </row>
    <row r="7" spans="1:10" x14ac:dyDescent="0.2">
      <c r="A7" s="20"/>
      <c r="B7" s="2" t="s">
        <v>110</v>
      </c>
      <c r="C7" s="20"/>
      <c r="D7" s="20"/>
      <c r="E7" s="20"/>
      <c r="F7" s="20"/>
      <c r="G7" s="20"/>
      <c r="H7" s="17">
        <f>SUM(H6)</f>
        <v>18</v>
      </c>
      <c r="I7" s="23" t="s">
        <v>32</v>
      </c>
    </row>
    <row r="8" spans="1:10" ht="102" x14ac:dyDescent="0.2">
      <c r="A8" s="54">
        <v>8.02</v>
      </c>
      <c r="B8" s="21" t="s">
        <v>410</v>
      </c>
      <c r="C8" s="21"/>
      <c r="D8" s="21"/>
      <c r="E8" s="21"/>
      <c r="F8" s="21"/>
      <c r="G8" s="21"/>
      <c r="H8" s="21"/>
      <c r="I8" s="21"/>
    </row>
    <row r="9" spans="1:10" x14ac:dyDescent="0.2">
      <c r="A9" s="20"/>
      <c r="B9" s="2" t="s">
        <v>406</v>
      </c>
      <c r="C9" s="20"/>
      <c r="D9" s="20"/>
      <c r="E9" s="20"/>
      <c r="F9" s="20"/>
      <c r="G9" s="20"/>
      <c r="H9" s="20"/>
      <c r="I9" s="20"/>
    </row>
    <row r="10" spans="1:10" x14ac:dyDescent="0.2">
      <c r="A10" s="20"/>
      <c r="B10" s="2" t="s">
        <v>192</v>
      </c>
      <c r="C10" s="40">
        <v>1</v>
      </c>
      <c r="D10" s="20"/>
      <c r="E10" s="26">
        <v>3</v>
      </c>
      <c r="F10" s="26">
        <v>0.75</v>
      </c>
      <c r="G10" s="82">
        <v>0.75</v>
      </c>
      <c r="H10" s="3">
        <v>1.69</v>
      </c>
      <c r="I10" s="27" t="s">
        <v>32</v>
      </c>
    </row>
    <row r="11" spans="1:10" x14ac:dyDescent="0.2">
      <c r="A11" s="20"/>
      <c r="B11" s="32" t="s">
        <v>110</v>
      </c>
      <c r="C11" s="20"/>
      <c r="D11" s="20"/>
      <c r="E11" s="20"/>
      <c r="F11" s="20"/>
      <c r="G11" s="20"/>
      <c r="H11" s="17">
        <f>SUM(H10)</f>
        <v>1.69</v>
      </c>
      <c r="I11" s="23" t="s">
        <v>32</v>
      </c>
    </row>
    <row r="12" spans="1:10" ht="89.25" x14ac:dyDescent="0.2">
      <c r="A12" s="54">
        <v>8.0299999999999994</v>
      </c>
      <c r="B12" s="21" t="s">
        <v>411</v>
      </c>
      <c r="C12" s="21"/>
      <c r="D12" s="21"/>
      <c r="E12" s="21"/>
      <c r="F12" s="21"/>
      <c r="G12" s="21"/>
      <c r="H12" s="21"/>
      <c r="I12" s="21"/>
    </row>
    <row r="13" spans="1:10" x14ac:dyDescent="0.2">
      <c r="A13" s="20"/>
      <c r="B13" s="2" t="s">
        <v>158</v>
      </c>
      <c r="C13" s="20"/>
      <c r="D13" s="20"/>
      <c r="E13" s="20"/>
      <c r="F13" s="20"/>
      <c r="G13" s="20"/>
      <c r="H13" s="20"/>
      <c r="I13" s="20"/>
    </row>
    <row r="14" spans="1:10" x14ac:dyDescent="0.2">
      <c r="A14" s="20"/>
      <c r="B14" s="2" t="s">
        <v>397</v>
      </c>
      <c r="C14" s="40">
        <v>1</v>
      </c>
      <c r="D14" s="20"/>
      <c r="E14" s="26">
        <v>42</v>
      </c>
      <c r="F14" s="26">
        <v>0.75</v>
      </c>
      <c r="G14" s="82">
        <v>1</v>
      </c>
      <c r="H14" s="3">
        <v>31.5</v>
      </c>
      <c r="I14" s="27" t="s">
        <v>32</v>
      </c>
    </row>
    <row r="15" spans="1:10" x14ac:dyDescent="0.2">
      <c r="A15" s="20"/>
      <c r="B15" s="32" t="s">
        <v>110</v>
      </c>
      <c r="C15" s="20"/>
      <c r="D15" s="20"/>
      <c r="E15" s="20"/>
      <c r="F15" s="20"/>
      <c r="G15" s="20"/>
      <c r="H15" s="17">
        <f>SUM(H14)</f>
        <v>31.5</v>
      </c>
      <c r="I15" s="23" t="s">
        <v>32</v>
      </c>
    </row>
    <row r="16" spans="1:10" ht="89.25" x14ac:dyDescent="0.2">
      <c r="A16" s="54">
        <v>8.0500000000000007</v>
      </c>
      <c r="B16" s="21" t="s">
        <v>412</v>
      </c>
      <c r="C16" s="21"/>
      <c r="D16" s="21"/>
      <c r="E16" s="21"/>
      <c r="F16" s="21"/>
      <c r="G16" s="21"/>
      <c r="H16" s="21"/>
      <c r="I16" s="21"/>
    </row>
    <row r="17" spans="1:9" x14ac:dyDescent="0.2">
      <c r="A17" s="20"/>
      <c r="B17" s="2" t="s">
        <v>407</v>
      </c>
      <c r="C17" s="40">
        <v>1</v>
      </c>
      <c r="D17" s="20"/>
      <c r="E17" s="26">
        <v>133</v>
      </c>
      <c r="F17" s="26">
        <v>1</v>
      </c>
      <c r="G17" s="82">
        <v>0.5</v>
      </c>
      <c r="H17" s="3">
        <v>66.5</v>
      </c>
      <c r="I17" s="27" t="s">
        <v>32</v>
      </c>
    </row>
    <row r="18" spans="1:9" x14ac:dyDescent="0.2">
      <c r="A18" s="20"/>
      <c r="B18" s="32" t="s">
        <v>110</v>
      </c>
      <c r="C18" s="20"/>
      <c r="D18" s="20"/>
      <c r="E18" s="20"/>
      <c r="F18" s="20"/>
      <c r="G18" s="20"/>
      <c r="H18" s="17">
        <f>SUM(H17)</f>
        <v>66.5</v>
      </c>
      <c r="I18" s="23" t="s">
        <v>32</v>
      </c>
    </row>
    <row r="19" spans="1:9" x14ac:dyDescent="0.2">
      <c r="A19" s="20"/>
      <c r="B19" s="20"/>
      <c r="C19" s="20"/>
      <c r="D19" s="20"/>
      <c r="E19" s="20"/>
      <c r="F19" s="20"/>
      <c r="G19" s="20"/>
      <c r="H19" s="20"/>
      <c r="I19" s="20"/>
    </row>
    <row r="20" spans="1:9" ht="63.75" x14ac:dyDescent="0.2">
      <c r="A20" s="54">
        <v>9.01</v>
      </c>
      <c r="B20" s="21" t="s">
        <v>413</v>
      </c>
      <c r="C20" s="21"/>
      <c r="D20" s="21"/>
      <c r="E20" s="21"/>
      <c r="F20" s="21"/>
      <c r="G20" s="21"/>
      <c r="H20" s="21"/>
      <c r="I20" s="21"/>
    </row>
    <row r="21" spans="1:9" x14ac:dyDescent="0.2">
      <c r="A21" s="20"/>
      <c r="B21" s="20"/>
      <c r="C21" s="40">
        <v>2</v>
      </c>
      <c r="D21" s="20"/>
      <c r="E21" s="26">
        <v>70</v>
      </c>
      <c r="F21" s="20"/>
      <c r="G21" s="82">
        <v>9</v>
      </c>
      <c r="H21" s="3">
        <v>1260</v>
      </c>
      <c r="I21" s="27" t="s">
        <v>31</v>
      </c>
    </row>
    <row r="22" spans="1:9" x14ac:dyDescent="0.2">
      <c r="A22" s="20"/>
      <c r="B22" s="20"/>
      <c r="C22" s="20"/>
      <c r="D22" s="20"/>
      <c r="E22" s="20"/>
      <c r="F22" s="135" t="s">
        <v>186</v>
      </c>
      <c r="G22" s="136"/>
      <c r="H22" s="17">
        <f>SUM(H21)</f>
        <v>1260</v>
      </c>
      <c r="I22" s="23" t="s">
        <v>31</v>
      </c>
    </row>
    <row r="23" spans="1:9" x14ac:dyDescent="0.2">
      <c r="A23" s="20"/>
      <c r="B23" s="162" t="s">
        <v>216</v>
      </c>
      <c r="C23" s="163"/>
      <c r="D23" s="163"/>
      <c r="E23" s="164"/>
      <c r="F23" s="20"/>
      <c r="G23" s="20"/>
      <c r="H23" s="20"/>
      <c r="I23" s="20"/>
    </row>
    <row r="24" spans="1:9" x14ac:dyDescent="0.2">
      <c r="A24" s="20"/>
      <c r="B24" s="2" t="s">
        <v>189</v>
      </c>
      <c r="C24" s="20"/>
      <c r="D24" s="20"/>
      <c r="E24" s="20"/>
      <c r="F24" s="20"/>
      <c r="G24" s="20"/>
      <c r="H24" s="20"/>
      <c r="I24" s="20"/>
    </row>
    <row r="25" spans="1:9" x14ac:dyDescent="0.2">
      <c r="A25" s="20"/>
      <c r="B25" s="2" t="s">
        <v>217</v>
      </c>
      <c r="C25" s="40">
        <v>1</v>
      </c>
      <c r="D25" s="20"/>
      <c r="E25" s="26">
        <v>15.75</v>
      </c>
      <c r="F25" s="20"/>
      <c r="G25" s="20"/>
      <c r="H25" s="3">
        <v>15.75</v>
      </c>
      <c r="I25" s="27" t="s">
        <v>31</v>
      </c>
    </row>
    <row r="26" spans="1:9" x14ac:dyDescent="0.2">
      <c r="A26" s="20"/>
      <c r="B26" s="20"/>
      <c r="C26" s="40">
        <v>1</v>
      </c>
      <c r="D26" s="20"/>
      <c r="E26" s="26">
        <v>15</v>
      </c>
      <c r="F26" s="20"/>
      <c r="G26" s="20"/>
      <c r="H26" s="3">
        <v>15</v>
      </c>
      <c r="I26" s="20"/>
    </row>
    <row r="27" spans="1:9" x14ac:dyDescent="0.2">
      <c r="A27" s="20"/>
      <c r="B27" s="20"/>
      <c r="C27" s="20"/>
      <c r="D27" s="20"/>
      <c r="E27" s="20"/>
      <c r="F27" s="135" t="s">
        <v>199</v>
      </c>
      <c r="G27" s="136"/>
      <c r="H27" s="17">
        <f>SUM(H25:H26)</f>
        <v>30.75</v>
      </c>
      <c r="I27" s="23" t="s">
        <v>31</v>
      </c>
    </row>
    <row r="28" spans="1:9" x14ac:dyDescent="0.2">
      <c r="A28" s="20"/>
      <c r="B28" s="2" t="s">
        <v>110</v>
      </c>
      <c r="C28" s="20"/>
      <c r="D28" s="20"/>
      <c r="E28" s="20"/>
      <c r="F28" s="139" t="s">
        <v>220</v>
      </c>
      <c r="G28" s="140"/>
      <c r="H28" s="17">
        <f>+H22-H27</f>
        <v>1229.25</v>
      </c>
      <c r="I28" s="23" t="s">
        <v>31</v>
      </c>
    </row>
    <row r="29" spans="1:9" ht="76.5" x14ac:dyDescent="0.2">
      <c r="A29" s="54">
        <v>9.02</v>
      </c>
      <c r="B29" s="21" t="s">
        <v>414</v>
      </c>
      <c r="C29" s="21"/>
      <c r="D29" s="21"/>
      <c r="E29" s="21"/>
      <c r="F29" s="21"/>
      <c r="G29" s="21"/>
      <c r="H29" s="21"/>
      <c r="I29" s="21"/>
    </row>
    <row r="30" spans="1:9" x14ac:dyDescent="0.2">
      <c r="A30" s="20"/>
      <c r="B30" s="2" t="s">
        <v>397</v>
      </c>
      <c r="C30" s="40">
        <v>1</v>
      </c>
      <c r="D30" s="20"/>
      <c r="E30" s="26">
        <v>14</v>
      </c>
      <c r="F30" s="26">
        <v>9.5</v>
      </c>
      <c r="G30" s="20"/>
      <c r="H30" s="3">
        <v>133</v>
      </c>
      <c r="I30" s="27" t="s">
        <v>31</v>
      </c>
    </row>
    <row r="31" spans="1:9" x14ac:dyDescent="0.2">
      <c r="A31" s="20"/>
      <c r="B31" s="2" t="s">
        <v>110</v>
      </c>
      <c r="C31" s="20"/>
      <c r="D31" s="20"/>
      <c r="E31" s="20"/>
      <c r="F31" s="20"/>
      <c r="G31" s="20"/>
      <c r="H31" s="17">
        <f>SUM(H30)</f>
        <v>133</v>
      </c>
      <c r="I31" s="23" t="s">
        <v>31</v>
      </c>
    </row>
    <row r="32" spans="1:9" ht="76.5" x14ac:dyDescent="0.2">
      <c r="A32" s="54">
        <v>9.0299999999999994</v>
      </c>
      <c r="B32" s="21" t="s">
        <v>415</v>
      </c>
      <c r="C32" s="21"/>
      <c r="D32" s="21"/>
      <c r="E32" s="21"/>
      <c r="F32" s="21"/>
      <c r="G32" s="21"/>
      <c r="H32" s="21"/>
      <c r="I32" s="21"/>
    </row>
    <row r="33" spans="1:10" x14ac:dyDescent="0.2">
      <c r="A33" s="20"/>
      <c r="B33" s="2" t="s">
        <v>397</v>
      </c>
      <c r="C33" s="26">
        <v>1</v>
      </c>
      <c r="D33" s="27" t="s">
        <v>128</v>
      </c>
      <c r="E33" s="26">
        <v>42</v>
      </c>
      <c r="F33" s="20"/>
      <c r="G33" s="82">
        <v>9</v>
      </c>
      <c r="H33" s="3">
        <v>378</v>
      </c>
      <c r="I33" s="27" t="s">
        <v>31</v>
      </c>
    </row>
    <row r="34" spans="1:10" x14ac:dyDescent="0.2">
      <c r="A34" s="20"/>
      <c r="B34" s="2" t="s">
        <v>398</v>
      </c>
      <c r="C34" s="26">
        <v>2</v>
      </c>
      <c r="D34" s="27" t="s">
        <v>128</v>
      </c>
      <c r="E34" s="26">
        <v>211</v>
      </c>
      <c r="F34" s="20"/>
      <c r="G34" s="82">
        <v>4</v>
      </c>
      <c r="H34" s="3">
        <v>1688</v>
      </c>
      <c r="I34" s="27" t="s">
        <v>31</v>
      </c>
    </row>
    <row r="35" spans="1:10" x14ac:dyDescent="0.2">
      <c r="A35" s="20"/>
      <c r="B35" s="20"/>
      <c r="C35" s="20"/>
      <c r="D35" s="20"/>
      <c r="E35" s="20"/>
      <c r="F35" s="135" t="s">
        <v>186</v>
      </c>
      <c r="G35" s="136"/>
      <c r="H35" s="17">
        <f>SUM(H33:H34)</f>
        <v>2066</v>
      </c>
      <c r="I35" s="23" t="s">
        <v>31</v>
      </c>
      <c r="J35" s="85"/>
    </row>
    <row r="36" spans="1:10" x14ac:dyDescent="0.2">
      <c r="A36" s="20"/>
      <c r="B36" s="2" t="s">
        <v>408</v>
      </c>
      <c r="C36" s="20"/>
      <c r="D36" s="20"/>
      <c r="E36" s="20"/>
      <c r="F36" s="20"/>
      <c r="G36" s="20"/>
      <c r="H36" s="20"/>
      <c r="I36" s="20"/>
    </row>
    <row r="37" spans="1:10" x14ac:dyDescent="0.2">
      <c r="A37" s="20"/>
      <c r="B37" s="2" t="s">
        <v>217</v>
      </c>
      <c r="C37" s="26">
        <v>1</v>
      </c>
      <c r="D37" s="20"/>
      <c r="E37" s="26">
        <v>15.75</v>
      </c>
      <c r="F37" s="20"/>
      <c r="G37" s="20"/>
      <c r="H37" s="3">
        <v>15.75</v>
      </c>
      <c r="I37" s="27" t="s">
        <v>31</v>
      </c>
    </row>
    <row r="38" spans="1:10" x14ac:dyDescent="0.2">
      <c r="A38" s="20"/>
      <c r="B38" s="20"/>
      <c r="C38" s="20"/>
      <c r="D38" s="20"/>
      <c r="E38" s="26">
        <v>15</v>
      </c>
      <c r="F38" s="20"/>
      <c r="G38" s="20"/>
      <c r="H38" s="3">
        <v>15</v>
      </c>
      <c r="I38" s="27" t="s">
        <v>31</v>
      </c>
    </row>
    <row r="39" spans="1:10" x14ac:dyDescent="0.2">
      <c r="A39" s="20"/>
      <c r="B39" s="20"/>
      <c r="C39" s="20"/>
      <c r="D39" s="20"/>
      <c r="E39" s="20"/>
      <c r="F39" s="135" t="s">
        <v>199</v>
      </c>
      <c r="G39" s="136"/>
      <c r="H39" s="17">
        <f>SUM(H37:H38)</f>
        <v>30.75</v>
      </c>
      <c r="I39" s="23" t="s">
        <v>31</v>
      </c>
    </row>
    <row r="40" spans="1:10" x14ac:dyDescent="0.2">
      <c r="A40" s="20"/>
      <c r="B40" s="2" t="s">
        <v>110</v>
      </c>
      <c r="C40" s="20"/>
      <c r="D40" s="20"/>
      <c r="E40" s="20"/>
      <c r="F40" s="127"/>
      <c r="G40" s="129"/>
      <c r="H40" s="17">
        <f>+H35-H39</f>
        <v>2035.25</v>
      </c>
      <c r="I40" s="23" t="s">
        <v>31</v>
      </c>
    </row>
  </sheetData>
  <mergeCells count="15">
    <mergeCell ref="H2:H3"/>
    <mergeCell ref="I2:I3"/>
    <mergeCell ref="A1:I1"/>
    <mergeCell ref="A2:A3"/>
    <mergeCell ref="B2:B3"/>
    <mergeCell ref="C2:C3"/>
    <mergeCell ref="D2:D3"/>
    <mergeCell ref="E2:G2"/>
    <mergeCell ref="F39:G39"/>
    <mergeCell ref="F40:G40"/>
    <mergeCell ref="F22:G22"/>
    <mergeCell ref="B23:E23"/>
    <mergeCell ref="F27:G27"/>
    <mergeCell ref="F28:G28"/>
    <mergeCell ref="F35:G3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9"/>
  <sheetViews>
    <sheetView workbookViewId="0">
      <selection activeCell="B11" sqref="B11"/>
    </sheetView>
  </sheetViews>
  <sheetFormatPr defaultRowHeight="12.75" x14ac:dyDescent="0.2"/>
  <cols>
    <col min="1" max="1" width="5.5" style="1" customWidth="1"/>
    <col min="2" max="2" width="47.33203125" style="1" customWidth="1"/>
    <col min="3" max="4" width="4.83203125" style="1" customWidth="1"/>
    <col min="5" max="5" width="8.5" style="1" customWidth="1"/>
    <col min="6" max="6" width="6.6640625" style="1" customWidth="1"/>
    <col min="7" max="7" width="14" style="1" customWidth="1"/>
    <col min="8" max="8" width="8.5" style="1" customWidth="1"/>
    <col min="9" max="9" width="5.83203125" style="1" customWidth="1"/>
    <col min="10" max="16384" width="9.33203125" style="1"/>
  </cols>
  <sheetData>
    <row r="1" spans="1:9" x14ac:dyDescent="0.2">
      <c r="A1" s="107" t="s">
        <v>0</v>
      </c>
      <c r="B1" s="107"/>
      <c r="C1" s="107"/>
      <c r="D1" s="107"/>
      <c r="E1" s="107"/>
      <c r="F1" s="107"/>
      <c r="G1" s="107"/>
      <c r="H1" s="107"/>
      <c r="I1" s="107"/>
    </row>
    <row r="2" spans="1:9" ht="33.75" customHeight="1" x14ac:dyDescent="0.2">
      <c r="A2" s="115" t="s">
        <v>37</v>
      </c>
      <c r="B2" s="115"/>
      <c r="C2" s="83"/>
      <c r="D2" s="83"/>
      <c r="E2" s="83"/>
      <c r="F2" s="83"/>
      <c r="G2" s="116" t="s">
        <v>372</v>
      </c>
      <c r="H2" s="116"/>
      <c r="I2" s="116"/>
    </row>
    <row r="3" spans="1:9" x14ac:dyDescent="0.2">
      <c r="A3" s="146" t="s">
        <v>104</v>
      </c>
      <c r="B3" s="148" t="s">
        <v>105</v>
      </c>
      <c r="C3" s="146" t="s">
        <v>90</v>
      </c>
      <c r="D3" s="160"/>
      <c r="E3" s="121" t="s">
        <v>400</v>
      </c>
      <c r="F3" s="122"/>
      <c r="G3" s="123"/>
      <c r="H3" s="157" t="s">
        <v>25</v>
      </c>
      <c r="I3" s="146" t="s">
        <v>26</v>
      </c>
    </row>
    <row r="4" spans="1:9" x14ac:dyDescent="0.2">
      <c r="A4" s="147"/>
      <c r="B4" s="149"/>
      <c r="C4" s="147"/>
      <c r="D4" s="161"/>
      <c r="E4" s="23" t="s">
        <v>107</v>
      </c>
      <c r="F4" s="7" t="s">
        <v>101</v>
      </c>
      <c r="G4" s="23" t="s">
        <v>108</v>
      </c>
      <c r="H4" s="158"/>
      <c r="I4" s="147"/>
    </row>
    <row r="5" spans="1:9" ht="89.25" x14ac:dyDescent="0.2">
      <c r="A5" s="54">
        <v>11.06</v>
      </c>
      <c r="B5" s="21" t="s">
        <v>417</v>
      </c>
      <c r="C5" s="21"/>
      <c r="D5" s="21"/>
      <c r="E5" s="21"/>
      <c r="F5" s="21"/>
      <c r="G5" s="21"/>
      <c r="H5" s="21"/>
      <c r="I5" s="21"/>
    </row>
    <row r="6" spans="1:9" x14ac:dyDescent="0.2">
      <c r="A6" s="20"/>
      <c r="B6" s="2" t="s">
        <v>416</v>
      </c>
      <c r="C6" s="84">
        <v>1</v>
      </c>
      <c r="D6" s="20"/>
      <c r="E6" s="26">
        <v>2035.25</v>
      </c>
      <c r="F6" s="67">
        <v>1</v>
      </c>
      <c r="G6" s="20"/>
      <c r="H6" s="3">
        <v>2035.25</v>
      </c>
      <c r="I6" s="27" t="s">
        <v>31</v>
      </c>
    </row>
    <row r="7" spans="1:9" x14ac:dyDescent="0.2">
      <c r="A7" s="20"/>
      <c r="B7" s="32" t="s">
        <v>110</v>
      </c>
      <c r="C7" s="20"/>
      <c r="D7" s="20"/>
      <c r="E7" s="20"/>
      <c r="F7" s="20"/>
      <c r="G7" s="20"/>
      <c r="H7" s="17">
        <f>SUM(H6)</f>
        <v>2035.25</v>
      </c>
      <c r="I7" s="23" t="s">
        <v>31</v>
      </c>
    </row>
    <row r="8" spans="1:9" ht="102" x14ac:dyDescent="0.2">
      <c r="A8" s="54">
        <v>13.11</v>
      </c>
      <c r="B8" s="21" t="s">
        <v>418</v>
      </c>
      <c r="C8" s="21"/>
      <c r="D8" s="21"/>
      <c r="E8" s="21"/>
      <c r="F8" s="21"/>
      <c r="G8" s="21"/>
      <c r="H8" s="21"/>
      <c r="I8" s="21"/>
    </row>
    <row r="9" spans="1:9" x14ac:dyDescent="0.2">
      <c r="A9" s="20"/>
      <c r="B9" s="2" t="s">
        <v>192</v>
      </c>
      <c r="C9" s="84">
        <v>1</v>
      </c>
      <c r="D9" s="20"/>
      <c r="E9" s="26">
        <v>3</v>
      </c>
      <c r="F9" s="20"/>
      <c r="G9" s="26">
        <v>7</v>
      </c>
      <c r="H9" s="3">
        <v>21</v>
      </c>
      <c r="I9" s="27" t="s">
        <v>31</v>
      </c>
    </row>
    <row r="10" spans="1:9" x14ac:dyDescent="0.2">
      <c r="A10" s="20"/>
      <c r="B10" s="32" t="s">
        <v>110</v>
      </c>
      <c r="C10" s="20"/>
      <c r="D10" s="20"/>
      <c r="E10" s="20"/>
      <c r="F10" s="20"/>
      <c r="G10" s="20"/>
      <c r="H10" s="17">
        <f>SUM(H9)</f>
        <v>21</v>
      </c>
      <c r="I10" s="23" t="s">
        <v>31</v>
      </c>
    </row>
    <row r="11" spans="1:9" ht="165.75" x14ac:dyDescent="0.2">
      <c r="A11" s="54">
        <v>13.12</v>
      </c>
      <c r="B11" s="21" t="s">
        <v>419</v>
      </c>
      <c r="C11" s="21"/>
      <c r="D11" s="21"/>
      <c r="E11" s="21"/>
      <c r="F11" s="21"/>
      <c r="G11" s="21"/>
      <c r="H11" s="21"/>
      <c r="I11" s="21"/>
    </row>
    <row r="12" spans="1:9" x14ac:dyDescent="0.2">
      <c r="A12" s="20"/>
      <c r="B12" s="40">
        <v>0</v>
      </c>
      <c r="C12" s="84">
        <v>1</v>
      </c>
      <c r="D12" s="20"/>
      <c r="E12" s="26">
        <v>3</v>
      </c>
      <c r="F12" s="20"/>
      <c r="G12" s="40">
        <v>5</v>
      </c>
      <c r="H12" s="3">
        <v>15</v>
      </c>
      <c r="I12" s="27" t="s">
        <v>31</v>
      </c>
    </row>
    <row r="13" spans="1:9" x14ac:dyDescent="0.2">
      <c r="A13" s="20"/>
      <c r="B13" s="32" t="s">
        <v>110</v>
      </c>
      <c r="C13" s="20"/>
      <c r="D13" s="20"/>
      <c r="E13" s="20"/>
      <c r="F13" s="20"/>
      <c r="G13" s="20"/>
      <c r="H13" s="17">
        <f>SUM(H12)</f>
        <v>15</v>
      </c>
      <c r="I13" s="23" t="s">
        <v>31</v>
      </c>
    </row>
    <row r="14" spans="1:9" ht="89.25" x14ac:dyDescent="0.2">
      <c r="A14" s="54">
        <v>14.05</v>
      </c>
      <c r="B14" s="21" t="s">
        <v>420</v>
      </c>
      <c r="C14" s="21"/>
      <c r="D14" s="21"/>
      <c r="E14" s="21"/>
      <c r="F14" s="21"/>
      <c r="G14" s="21"/>
      <c r="H14" s="21"/>
      <c r="I14" s="21"/>
    </row>
    <row r="15" spans="1:9" x14ac:dyDescent="0.2">
      <c r="A15" s="20"/>
      <c r="B15" s="20"/>
      <c r="C15" s="84">
        <v>1</v>
      </c>
      <c r="D15" s="20"/>
      <c r="E15" s="26">
        <v>2111</v>
      </c>
      <c r="F15" s="20"/>
      <c r="G15" s="20"/>
      <c r="H15" s="3">
        <v>2111</v>
      </c>
      <c r="I15" s="27" t="s">
        <v>31</v>
      </c>
    </row>
    <row r="16" spans="1:9" x14ac:dyDescent="0.2">
      <c r="A16" s="20"/>
      <c r="B16" s="32" t="s">
        <v>110</v>
      </c>
      <c r="C16" s="20"/>
      <c r="D16" s="20"/>
      <c r="E16" s="20"/>
      <c r="F16" s="20"/>
      <c r="G16" s="20"/>
      <c r="H16" s="17">
        <f>SUM(H15)</f>
        <v>2111</v>
      </c>
      <c r="I16" s="23" t="s">
        <v>31</v>
      </c>
    </row>
    <row r="17" spans="1:9" ht="140.25" x14ac:dyDescent="0.2">
      <c r="A17" s="54">
        <v>14.06</v>
      </c>
      <c r="B17" s="21" t="s">
        <v>421</v>
      </c>
      <c r="C17" s="21"/>
      <c r="D17" s="21"/>
      <c r="E17" s="21"/>
      <c r="F17" s="21"/>
      <c r="G17" s="21"/>
      <c r="H17" s="21"/>
      <c r="I17" s="21"/>
    </row>
    <row r="18" spans="1:9" x14ac:dyDescent="0.2">
      <c r="A18" s="20"/>
      <c r="B18" s="20"/>
      <c r="C18" s="84">
        <v>1</v>
      </c>
      <c r="D18" s="20"/>
      <c r="E18" s="26">
        <v>2111</v>
      </c>
      <c r="F18" s="20"/>
      <c r="G18" s="20"/>
      <c r="H18" s="3">
        <v>2111</v>
      </c>
      <c r="I18" s="27" t="s">
        <v>31</v>
      </c>
    </row>
    <row r="19" spans="1:9" x14ac:dyDescent="0.2">
      <c r="A19" s="20"/>
      <c r="B19" s="2" t="s">
        <v>110</v>
      </c>
      <c r="C19" s="20"/>
      <c r="D19" s="20"/>
      <c r="E19" s="20"/>
      <c r="F19" s="20"/>
      <c r="G19" s="20"/>
      <c r="H19" s="17">
        <f>SUM(H18)</f>
        <v>2111</v>
      </c>
      <c r="I19" s="23" t="s">
        <v>31</v>
      </c>
    </row>
  </sheetData>
  <mergeCells count="10">
    <mergeCell ref="A1:I1"/>
    <mergeCell ref="A2:B2"/>
    <mergeCell ref="G2:I2"/>
    <mergeCell ref="A3:A4"/>
    <mergeCell ref="B3:B4"/>
    <mergeCell ref="C3:C4"/>
    <mergeCell ref="D3:D4"/>
    <mergeCell ref="E3:G3"/>
    <mergeCell ref="H3:H4"/>
    <mergeCell ref="I3:I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7"/>
  <sheetViews>
    <sheetView topLeftCell="A24" workbookViewId="0">
      <selection activeCell="A37" sqref="A37:H37"/>
    </sheetView>
  </sheetViews>
  <sheetFormatPr defaultRowHeight="12.75" x14ac:dyDescent="0.2"/>
  <cols>
    <col min="1" max="1" width="5.33203125" style="1" customWidth="1"/>
    <col min="2" max="2" width="8.1640625" style="1" customWidth="1"/>
    <col min="3" max="3" width="54.83203125" style="1" customWidth="1"/>
    <col min="4" max="4" width="12.83203125" style="1" customWidth="1"/>
    <col min="5" max="5" width="6.5" style="1" customWidth="1"/>
    <col min="6" max="6" width="15.5" style="1" customWidth="1"/>
    <col min="7" max="7" width="12.5" style="1" customWidth="1"/>
    <col min="8" max="8" width="6" style="1" customWidth="1"/>
    <col min="9" max="16384" width="9.33203125" style="1"/>
  </cols>
  <sheetData>
    <row r="1" spans="1:7" x14ac:dyDescent="0.2">
      <c r="A1" s="115" t="s">
        <v>22</v>
      </c>
      <c r="B1" s="115"/>
      <c r="C1" s="115"/>
      <c r="D1" s="116" t="s">
        <v>0</v>
      </c>
      <c r="E1" s="116"/>
      <c r="F1" s="116"/>
      <c r="G1" s="116"/>
    </row>
    <row r="2" spans="1:7" ht="25.5" x14ac:dyDescent="0.2">
      <c r="A2" s="19" t="s">
        <v>40</v>
      </c>
      <c r="B2" s="23" t="s">
        <v>23</v>
      </c>
      <c r="C2" s="24" t="s">
        <v>24</v>
      </c>
      <c r="D2" s="25" t="s">
        <v>25</v>
      </c>
      <c r="E2" s="23" t="s">
        <v>26</v>
      </c>
      <c r="F2" s="7" t="s">
        <v>27</v>
      </c>
      <c r="G2" s="19" t="s">
        <v>41</v>
      </c>
    </row>
    <row r="3" spans="1:7" ht="89.25" x14ac:dyDescent="0.2">
      <c r="A3" s="29">
        <v>4.0199999999999996</v>
      </c>
      <c r="B3" s="21"/>
      <c r="C3" s="21" t="s">
        <v>362</v>
      </c>
      <c r="D3" s="21"/>
      <c r="E3" s="21"/>
      <c r="F3" s="21"/>
      <c r="G3" s="21"/>
    </row>
    <row r="4" spans="1:7" x14ac:dyDescent="0.2">
      <c r="A4" s="20"/>
      <c r="B4" s="27" t="s">
        <v>29</v>
      </c>
      <c r="C4" s="2" t="s">
        <v>30</v>
      </c>
      <c r="D4" s="3">
        <v>113.34</v>
      </c>
      <c r="E4" s="27" t="s">
        <v>32</v>
      </c>
      <c r="F4" s="3">
        <v>0</v>
      </c>
      <c r="G4" s="28">
        <f>+D4*F4</f>
        <v>0</v>
      </c>
    </row>
    <row r="5" spans="1:7" x14ac:dyDescent="0.2">
      <c r="A5" s="20"/>
      <c r="B5" s="20"/>
      <c r="C5" s="20"/>
      <c r="D5" s="20"/>
      <c r="E5" s="20"/>
      <c r="F5" s="20"/>
      <c r="G5" s="20"/>
    </row>
    <row r="6" spans="1:7" ht="89.25" x14ac:dyDescent="0.2">
      <c r="A6" s="29">
        <v>4.03</v>
      </c>
      <c r="B6" s="21"/>
      <c r="C6" s="21" t="s">
        <v>363</v>
      </c>
      <c r="D6" s="21"/>
      <c r="E6" s="21"/>
      <c r="F6" s="21"/>
      <c r="G6" s="21"/>
    </row>
    <row r="7" spans="1:7" x14ac:dyDescent="0.2">
      <c r="A7" s="20"/>
      <c r="B7" s="27" t="s">
        <v>29</v>
      </c>
      <c r="C7" s="2" t="s">
        <v>30</v>
      </c>
      <c r="D7" s="3">
        <v>145.13</v>
      </c>
      <c r="E7" s="27" t="s">
        <v>32</v>
      </c>
      <c r="F7" s="3">
        <v>0</v>
      </c>
      <c r="G7" s="28">
        <f>+D7*F7</f>
        <v>0</v>
      </c>
    </row>
    <row r="8" spans="1:7" x14ac:dyDescent="0.2">
      <c r="A8" s="20"/>
      <c r="B8" s="20"/>
      <c r="C8" s="20"/>
      <c r="D8" s="20"/>
      <c r="E8" s="20"/>
      <c r="F8" s="20"/>
      <c r="G8" s="20"/>
    </row>
    <row r="9" spans="1:7" ht="38.25" x14ac:dyDescent="0.2">
      <c r="A9" s="9">
        <v>5</v>
      </c>
      <c r="B9" s="4"/>
      <c r="C9" s="21" t="s">
        <v>364</v>
      </c>
      <c r="D9" s="4"/>
      <c r="E9" s="4"/>
      <c r="F9" s="4"/>
      <c r="G9" s="4"/>
    </row>
    <row r="10" spans="1:7" ht="76.5" x14ac:dyDescent="0.2">
      <c r="A10" s="26">
        <v>5.01</v>
      </c>
      <c r="B10" s="21"/>
      <c r="C10" s="21" t="s">
        <v>365</v>
      </c>
      <c r="D10" s="21"/>
      <c r="E10" s="21"/>
      <c r="F10" s="21"/>
      <c r="G10" s="21"/>
    </row>
    <row r="11" spans="1:7" x14ac:dyDescent="0.2">
      <c r="A11" s="20"/>
      <c r="B11" s="27" t="s">
        <v>29</v>
      </c>
      <c r="C11" s="2" t="s">
        <v>52</v>
      </c>
      <c r="D11" s="3">
        <v>2211.4699999999998</v>
      </c>
      <c r="E11" s="27" t="s">
        <v>32</v>
      </c>
      <c r="F11" s="3">
        <v>0</v>
      </c>
      <c r="G11" s="28">
        <f t="shared" ref="G11:G12" si="0">+D11*F11</f>
        <v>0</v>
      </c>
    </row>
    <row r="12" spans="1:7" x14ac:dyDescent="0.2">
      <c r="A12" s="20"/>
      <c r="B12" s="20"/>
      <c r="C12" s="20"/>
      <c r="D12" s="3">
        <v>261.38</v>
      </c>
      <c r="E12" s="27" t="s">
        <v>32</v>
      </c>
      <c r="F12" s="3">
        <v>0</v>
      </c>
      <c r="G12" s="28">
        <f t="shared" si="0"/>
        <v>0</v>
      </c>
    </row>
    <row r="13" spans="1:7" x14ac:dyDescent="0.2">
      <c r="A13" s="20"/>
      <c r="B13" s="20"/>
      <c r="C13" s="20"/>
      <c r="D13" s="20"/>
      <c r="E13" s="20"/>
      <c r="F13" s="20"/>
      <c r="G13" s="20"/>
    </row>
    <row r="14" spans="1:7" x14ac:dyDescent="0.2">
      <c r="A14" s="9">
        <v>6</v>
      </c>
      <c r="B14" s="20"/>
      <c r="C14" s="10" t="s">
        <v>53</v>
      </c>
      <c r="D14" s="20"/>
      <c r="E14" s="20"/>
      <c r="F14" s="20"/>
      <c r="G14" s="20"/>
    </row>
    <row r="15" spans="1:7" ht="38.25" x14ac:dyDescent="0.2">
      <c r="A15" s="26">
        <v>6.01</v>
      </c>
      <c r="B15" s="4"/>
      <c r="C15" s="21" t="s">
        <v>366</v>
      </c>
      <c r="D15" s="4"/>
      <c r="E15" s="4"/>
      <c r="F15" s="4"/>
      <c r="G15" s="4"/>
    </row>
    <row r="16" spans="1:7" x14ac:dyDescent="0.2">
      <c r="A16" s="20"/>
      <c r="B16" s="27" t="s">
        <v>29</v>
      </c>
      <c r="C16" s="2" t="s">
        <v>52</v>
      </c>
      <c r="D16" s="3">
        <v>2322</v>
      </c>
      <c r="E16" s="27" t="s">
        <v>31</v>
      </c>
      <c r="F16" s="3">
        <v>0</v>
      </c>
      <c r="G16" s="28">
        <f>+D16*F16</f>
        <v>0</v>
      </c>
    </row>
    <row r="17" spans="1:7" x14ac:dyDescent="0.2">
      <c r="A17" s="20"/>
      <c r="B17" s="20"/>
      <c r="C17" s="20"/>
      <c r="D17" s="20"/>
      <c r="E17" s="20"/>
      <c r="F17" s="20"/>
      <c r="G17" s="20"/>
    </row>
    <row r="18" spans="1:7" ht="102" x14ac:dyDescent="0.2">
      <c r="A18" s="29">
        <v>6.03</v>
      </c>
      <c r="B18" s="21"/>
      <c r="C18" s="21" t="s">
        <v>367</v>
      </c>
      <c r="D18" s="21"/>
      <c r="E18" s="21"/>
      <c r="F18" s="21"/>
      <c r="G18" s="21"/>
    </row>
    <row r="19" spans="1:7" x14ac:dyDescent="0.2">
      <c r="A19" s="20"/>
      <c r="B19" s="27" t="s">
        <v>29</v>
      </c>
      <c r="C19" s="2" t="s">
        <v>52</v>
      </c>
      <c r="D19" s="3">
        <v>290.25</v>
      </c>
      <c r="E19" s="27" t="s">
        <v>31</v>
      </c>
      <c r="F19" s="3">
        <v>0</v>
      </c>
      <c r="G19" s="28">
        <f>+D19*F19</f>
        <v>0</v>
      </c>
    </row>
    <row r="20" spans="1:7" x14ac:dyDescent="0.2">
      <c r="A20" s="9">
        <v>7</v>
      </c>
      <c r="B20" s="4"/>
      <c r="C20" s="10" t="s">
        <v>54</v>
      </c>
      <c r="D20" s="4"/>
      <c r="E20" s="4"/>
      <c r="F20" s="4"/>
      <c r="G20" s="4"/>
    </row>
    <row r="21" spans="1:7" ht="76.5" x14ac:dyDescent="0.2">
      <c r="A21" s="26">
        <v>7.01</v>
      </c>
      <c r="B21" s="21"/>
      <c r="C21" s="21" t="s">
        <v>368</v>
      </c>
      <c r="D21" s="21"/>
      <c r="E21" s="21"/>
      <c r="F21" s="21"/>
      <c r="G21" s="21"/>
    </row>
    <row r="22" spans="1:7" x14ac:dyDescent="0.2">
      <c r="A22" s="4"/>
      <c r="B22" s="27" t="s">
        <v>29</v>
      </c>
      <c r="C22" s="2" t="s">
        <v>30</v>
      </c>
      <c r="D22" s="3">
        <v>3359.34</v>
      </c>
      <c r="E22" s="27" t="s">
        <v>32</v>
      </c>
      <c r="F22" s="3">
        <v>0</v>
      </c>
      <c r="G22" s="28">
        <f t="shared" ref="G22:G24" si="1">+D22*F22</f>
        <v>0</v>
      </c>
    </row>
    <row r="23" spans="1:7" x14ac:dyDescent="0.2">
      <c r="A23" s="20"/>
      <c r="B23" s="27" t="s">
        <v>29</v>
      </c>
      <c r="C23" s="2" t="s">
        <v>38</v>
      </c>
      <c r="D23" s="3">
        <v>3366.47</v>
      </c>
      <c r="E23" s="27" t="s">
        <v>32</v>
      </c>
      <c r="F23" s="3">
        <v>0</v>
      </c>
      <c r="G23" s="28">
        <f t="shared" si="1"/>
        <v>0</v>
      </c>
    </row>
    <row r="24" spans="1:7" x14ac:dyDescent="0.2">
      <c r="A24" s="4"/>
      <c r="B24" s="31" t="s">
        <v>29</v>
      </c>
      <c r="C24" s="74" t="s">
        <v>37</v>
      </c>
      <c r="D24" s="75">
        <v>851.25</v>
      </c>
      <c r="E24" s="31" t="s">
        <v>32</v>
      </c>
      <c r="F24" s="75">
        <v>0</v>
      </c>
      <c r="G24" s="28">
        <f t="shared" si="1"/>
        <v>0</v>
      </c>
    </row>
    <row r="25" spans="1:7" x14ac:dyDescent="0.2">
      <c r="A25" s="20"/>
      <c r="B25" s="20"/>
      <c r="C25" s="20"/>
      <c r="D25" s="20"/>
      <c r="E25" s="20"/>
      <c r="F25" s="20"/>
      <c r="G25" s="20"/>
    </row>
    <row r="26" spans="1:7" ht="25.5" x14ac:dyDescent="0.2">
      <c r="A26" s="9">
        <v>8</v>
      </c>
      <c r="B26" s="4"/>
      <c r="C26" s="21" t="s">
        <v>369</v>
      </c>
      <c r="D26" s="4"/>
      <c r="E26" s="4"/>
      <c r="F26" s="4"/>
      <c r="G26" s="4"/>
    </row>
    <row r="27" spans="1:7" ht="89.25" x14ac:dyDescent="0.2">
      <c r="A27" s="29">
        <v>8.01</v>
      </c>
      <c r="B27" s="21"/>
      <c r="C27" s="21" t="s">
        <v>370</v>
      </c>
      <c r="D27" s="21"/>
      <c r="E27" s="21"/>
      <c r="F27" s="21"/>
      <c r="G27" s="21"/>
    </row>
    <row r="28" spans="1:7" x14ac:dyDescent="0.2">
      <c r="A28" s="20"/>
      <c r="B28" s="27" t="s">
        <v>29</v>
      </c>
      <c r="C28" s="2" t="s">
        <v>30</v>
      </c>
      <c r="D28" s="3">
        <v>183.09</v>
      </c>
      <c r="E28" s="27" t="s">
        <v>32</v>
      </c>
      <c r="F28" s="3">
        <v>0</v>
      </c>
      <c r="G28" s="28">
        <f t="shared" ref="G28:G30" si="2">+D28*F28</f>
        <v>0</v>
      </c>
    </row>
    <row r="29" spans="1:7" x14ac:dyDescent="0.2">
      <c r="A29" s="20"/>
      <c r="B29" s="27" t="s">
        <v>29</v>
      </c>
      <c r="C29" s="2" t="s">
        <v>38</v>
      </c>
      <c r="D29" s="3">
        <v>183.09</v>
      </c>
      <c r="E29" s="27" t="s">
        <v>32</v>
      </c>
      <c r="F29" s="3">
        <v>0</v>
      </c>
      <c r="G29" s="28">
        <f t="shared" si="2"/>
        <v>0</v>
      </c>
    </row>
    <row r="30" spans="1:7" x14ac:dyDescent="0.2">
      <c r="A30" s="20"/>
      <c r="B30" s="27" t="s">
        <v>29</v>
      </c>
      <c r="C30" s="2" t="s">
        <v>37</v>
      </c>
      <c r="D30" s="3">
        <v>18</v>
      </c>
      <c r="E30" s="27" t="s">
        <v>32</v>
      </c>
      <c r="F30" s="3">
        <v>0</v>
      </c>
      <c r="G30" s="28">
        <f t="shared" si="2"/>
        <v>0</v>
      </c>
    </row>
    <row r="31" spans="1:7" x14ac:dyDescent="0.2">
      <c r="A31" s="20"/>
      <c r="B31" s="20"/>
      <c r="C31" s="20"/>
      <c r="D31" s="20"/>
      <c r="E31" s="20"/>
      <c r="F31" s="20"/>
      <c r="G31" s="20"/>
    </row>
    <row r="32" spans="1:7" ht="89.25" x14ac:dyDescent="0.2">
      <c r="A32" s="29">
        <v>8.02</v>
      </c>
      <c r="B32" s="21"/>
      <c r="C32" s="21" t="s">
        <v>371</v>
      </c>
      <c r="D32" s="21"/>
      <c r="E32" s="21"/>
      <c r="F32" s="21"/>
      <c r="G32" s="21"/>
    </row>
    <row r="33" spans="1:8" x14ac:dyDescent="0.2">
      <c r="A33" s="20"/>
      <c r="B33" s="27" t="s">
        <v>29</v>
      </c>
      <c r="C33" s="2" t="s">
        <v>30</v>
      </c>
      <c r="D33" s="3">
        <v>227.96</v>
      </c>
      <c r="E33" s="27" t="s">
        <v>32</v>
      </c>
      <c r="F33" s="3">
        <v>0</v>
      </c>
      <c r="G33" s="28">
        <f t="shared" ref="G33:G35" si="3">+D33*F33</f>
        <v>0</v>
      </c>
    </row>
    <row r="34" spans="1:8" x14ac:dyDescent="0.2">
      <c r="A34" s="20"/>
      <c r="B34" s="27" t="s">
        <v>29</v>
      </c>
      <c r="C34" s="2" t="s">
        <v>38</v>
      </c>
      <c r="D34" s="3">
        <v>227.96</v>
      </c>
      <c r="E34" s="27" t="s">
        <v>32</v>
      </c>
      <c r="F34" s="3">
        <v>0</v>
      </c>
      <c r="G34" s="28">
        <f t="shared" si="3"/>
        <v>0</v>
      </c>
    </row>
    <row r="35" spans="1:8" x14ac:dyDescent="0.2">
      <c r="A35" s="20"/>
      <c r="B35" s="27" t="s">
        <v>29</v>
      </c>
      <c r="C35" s="2" t="s">
        <v>37</v>
      </c>
      <c r="D35" s="3">
        <v>1.69</v>
      </c>
      <c r="E35" s="27" t="s">
        <v>32</v>
      </c>
      <c r="F35" s="3">
        <v>0</v>
      </c>
      <c r="G35" s="28">
        <f t="shared" si="3"/>
        <v>0</v>
      </c>
    </row>
    <row r="36" spans="1:8" x14ac:dyDescent="0.2">
      <c r="A36" s="90"/>
      <c r="B36" s="89"/>
      <c r="C36" s="91"/>
      <c r="D36" s="92"/>
      <c r="E36" s="89"/>
      <c r="F36" s="92"/>
      <c r="G36" s="93">
        <f>SUM(G3:G35)</f>
        <v>0</v>
      </c>
    </row>
    <row r="37" spans="1:8" x14ac:dyDescent="0.2">
      <c r="A37" s="117" t="s">
        <v>55</v>
      </c>
      <c r="B37" s="117"/>
      <c r="C37" s="117"/>
      <c r="D37" s="117"/>
      <c r="E37" s="117"/>
      <c r="F37" s="117"/>
      <c r="G37" s="117"/>
      <c r="H37" s="117"/>
    </row>
  </sheetData>
  <mergeCells count="3">
    <mergeCell ref="A1:C1"/>
    <mergeCell ref="D1:G1"/>
    <mergeCell ref="A37:H3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5"/>
  <sheetViews>
    <sheetView topLeftCell="A31" workbookViewId="0">
      <selection activeCell="A45" sqref="A45:H45"/>
    </sheetView>
  </sheetViews>
  <sheetFormatPr defaultRowHeight="12.75" x14ac:dyDescent="0.2"/>
  <cols>
    <col min="1" max="1" width="5.33203125" style="1" customWidth="1"/>
    <col min="2" max="2" width="8.1640625" style="1" customWidth="1"/>
    <col min="3" max="3" width="54.83203125" style="1" customWidth="1"/>
    <col min="4" max="4" width="12.83203125" style="1" customWidth="1"/>
    <col min="5" max="5" width="6.5" style="1" customWidth="1"/>
    <col min="6" max="6" width="15.5" style="1" customWidth="1"/>
    <col min="7" max="7" width="12.5" style="1" customWidth="1"/>
    <col min="8" max="8" width="6" style="1" customWidth="1"/>
    <col min="9" max="16384" width="9.33203125" style="1"/>
  </cols>
  <sheetData>
    <row r="1" spans="1:7" x14ac:dyDescent="0.2">
      <c r="A1" s="115" t="s">
        <v>22</v>
      </c>
      <c r="B1" s="115"/>
      <c r="C1" s="115"/>
      <c r="D1" s="116" t="s">
        <v>0</v>
      </c>
      <c r="E1" s="116"/>
      <c r="F1" s="116"/>
      <c r="G1" s="116"/>
    </row>
    <row r="2" spans="1:7" ht="25.5" x14ac:dyDescent="0.2">
      <c r="A2" s="19" t="s">
        <v>40</v>
      </c>
      <c r="B2" s="23" t="s">
        <v>23</v>
      </c>
      <c r="C2" s="24" t="s">
        <v>24</v>
      </c>
      <c r="D2" s="25" t="s">
        <v>25</v>
      </c>
      <c r="E2" s="32" t="s">
        <v>26</v>
      </c>
      <c r="F2" s="7" t="s">
        <v>27</v>
      </c>
      <c r="G2" s="19" t="s">
        <v>41</v>
      </c>
    </row>
    <row r="3" spans="1:7" x14ac:dyDescent="0.2">
      <c r="A3" s="20"/>
      <c r="B3" s="20"/>
      <c r="C3" s="20"/>
      <c r="D3" s="20"/>
      <c r="E3" s="20"/>
      <c r="F3" s="20"/>
      <c r="G3" s="20"/>
    </row>
    <row r="4" spans="1:7" ht="76.5" x14ac:dyDescent="0.2">
      <c r="A4" s="26">
        <v>8.0299999999999994</v>
      </c>
      <c r="B4" s="21"/>
      <c r="C4" s="21" t="s">
        <v>59</v>
      </c>
      <c r="D4" s="21"/>
      <c r="E4" s="21"/>
      <c r="F4" s="21"/>
      <c r="G4" s="21"/>
    </row>
    <row r="5" spans="1:7" x14ac:dyDescent="0.2">
      <c r="A5" s="20"/>
      <c r="B5" s="27" t="s">
        <v>29</v>
      </c>
      <c r="C5" s="2" t="s">
        <v>30</v>
      </c>
      <c r="D5" s="3">
        <v>356.32</v>
      </c>
      <c r="E5" s="33" t="s">
        <v>32</v>
      </c>
      <c r="F5" s="3">
        <v>0</v>
      </c>
      <c r="G5" s="28">
        <f>+D5*F5</f>
        <v>0</v>
      </c>
    </row>
    <row r="6" spans="1:7" x14ac:dyDescent="0.2">
      <c r="A6" s="20"/>
      <c r="B6" s="27" t="s">
        <v>29</v>
      </c>
      <c r="C6" s="2" t="s">
        <v>38</v>
      </c>
      <c r="D6" s="3">
        <v>485.48</v>
      </c>
      <c r="E6" s="33" t="s">
        <v>32</v>
      </c>
      <c r="F6" s="3">
        <v>0</v>
      </c>
      <c r="G6" s="28">
        <f t="shared" ref="G6:G7" si="0">+D6*F6</f>
        <v>0</v>
      </c>
    </row>
    <row r="7" spans="1:7" x14ac:dyDescent="0.2">
      <c r="A7" s="20"/>
      <c r="B7" s="27" t="s">
        <v>29</v>
      </c>
      <c r="C7" s="2" t="s">
        <v>37</v>
      </c>
      <c r="D7" s="3">
        <v>31.5</v>
      </c>
      <c r="E7" s="33" t="s">
        <v>32</v>
      </c>
      <c r="F7" s="3">
        <v>0</v>
      </c>
      <c r="G7" s="28">
        <f t="shared" si="0"/>
        <v>0</v>
      </c>
    </row>
    <row r="8" spans="1:7" x14ac:dyDescent="0.2">
      <c r="A8" s="20"/>
      <c r="B8" s="20"/>
      <c r="C8" s="20"/>
      <c r="D8" s="20"/>
      <c r="E8" s="20"/>
      <c r="F8" s="20"/>
      <c r="G8" s="20"/>
    </row>
    <row r="9" spans="1:7" ht="76.5" x14ac:dyDescent="0.2">
      <c r="A9" s="26">
        <v>8.0399999999999991</v>
      </c>
      <c r="B9" s="21"/>
      <c r="C9" s="21" t="s">
        <v>60</v>
      </c>
      <c r="D9" s="21"/>
      <c r="E9" s="21"/>
      <c r="F9" s="21"/>
      <c r="G9" s="21"/>
    </row>
    <row r="10" spans="1:7" x14ac:dyDescent="0.2">
      <c r="A10" s="20"/>
      <c r="B10" s="27" t="s">
        <v>29</v>
      </c>
      <c r="C10" s="2" t="s">
        <v>30</v>
      </c>
      <c r="D10" s="3">
        <v>70</v>
      </c>
      <c r="E10" s="33" t="s">
        <v>32</v>
      </c>
      <c r="F10" s="3">
        <v>0</v>
      </c>
      <c r="G10" s="28">
        <f>+D10*F10</f>
        <v>0</v>
      </c>
    </row>
    <row r="11" spans="1:7" x14ac:dyDescent="0.2">
      <c r="A11" s="20"/>
      <c r="B11" s="20"/>
      <c r="C11" s="20"/>
      <c r="D11" s="20"/>
      <c r="E11" s="20"/>
      <c r="F11" s="20"/>
      <c r="G11" s="20"/>
    </row>
    <row r="12" spans="1:7" ht="76.5" x14ac:dyDescent="0.2">
      <c r="A12" s="26">
        <v>8.0500000000000007</v>
      </c>
      <c r="B12" s="21"/>
      <c r="C12" s="21" t="s">
        <v>61</v>
      </c>
      <c r="D12" s="21"/>
      <c r="E12" s="21"/>
      <c r="F12" s="21"/>
      <c r="G12" s="21"/>
    </row>
    <row r="13" spans="1:7" x14ac:dyDescent="0.2">
      <c r="A13" s="20"/>
      <c r="B13" s="27" t="s">
        <v>29</v>
      </c>
      <c r="C13" s="2" t="s">
        <v>30</v>
      </c>
      <c r="D13" s="3">
        <v>1122</v>
      </c>
      <c r="E13" s="33" t="s">
        <v>32</v>
      </c>
      <c r="F13" s="3">
        <v>0</v>
      </c>
      <c r="G13" s="28">
        <f t="shared" ref="G13:G15" si="1">+D13*F13</f>
        <v>0</v>
      </c>
    </row>
    <row r="14" spans="1:7" x14ac:dyDescent="0.2">
      <c r="A14" s="20"/>
      <c r="B14" s="27" t="s">
        <v>29</v>
      </c>
      <c r="C14" s="2" t="s">
        <v>38</v>
      </c>
      <c r="D14" s="3">
        <v>1122</v>
      </c>
      <c r="E14" s="33" t="s">
        <v>32</v>
      </c>
      <c r="F14" s="3">
        <v>0</v>
      </c>
      <c r="G14" s="28">
        <f t="shared" si="1"/>
        <v>0</v>
      </c>
    </row>
    <row r="15" spans="1:7" x14ac:dyDescent="0.2">
      <c r="A15" s="20"/>
      <c r="B15" s="27" t="s">
        <v>29</v>
      </c>
      <c r="C15" s="2" t="s">
        <v>37</v>
      </c>
      <c r="D15" s="3">
        <v>66.5</v>
      </c>
      <c r="E15" s="33" t="s">
        <v>32</v>
      </c>
      <c r="F15" s="3">
        <v>0</v>
      </c>
      <c r="G15" s="28">
        <f t="shared" si="1"/>
        <v>0</v>
      </c>
    </row>
    <row r="16" spans="1:7" x14ac:dyDescent="0.2">
      <c r="A16" s="20"/>
      <c r="B16" s="20"/>
      <c r="C16" s="20"/>
      <c r="D16" s="20"/>
      <c r="E16" s="20"/>
      <c r="F16" s="20"/>
      <c r="G16" s="20"/>
    </row>
    <row r="17" spans="1:7" ht="102" x14ac:dyDescent="0.2">
      <c r="A17" s="29">
        <v>8.06</v>
      </c>
      <c r="B17" s="21"/>
      <c r="C17" s="21" t="s">
        <v>62</v>
      </c>
      <c r="D17" s="21"/>
      <c r="E17" s="21"/>
      <c r="F17" s="21"/>
      <c r="G17" s="21"/>
    </row>
    <row r="18" spans="1:7" x14ac:dyDescent="0.2">
      <c r="A18" s="20"/>
      <c r="B18" s="27" t="s">
        <v>29</v>
      </c>
      <c r="C18" s="2" t="s">
        <v>30</v>
      </c>
      <c r="D18" s="3">
        <v>162.34</v>
      </c>
      <c r="E18" s="33" t="s">
        <v>32</v>
      </c>
      <c r="F18" s="3">
        <v>0</v>
      </c>
      <c r="G18" s="28">
        <f t="shared" ref="G18:G20" si="2">+D18*F18</f>
        <v>0</v>
      </c>
    </row>
    <row r="19" spans="1:7" x14ac:dyDescent="0.2">
      <c r="A19" s="20"/>
      <c r="B19" s="27" t="s">
        <v>29</v>
      </c>
      <c r="C19" s="2" t="s">
        <v>38</v>
      </c>
      <c r="D19" s="3">
        <v>162.34</v>
      </c>
      <c r="E19" s="33" t="s">
        <v>32</v>
      </c>
      <c r="F19" s="3">
        <v>0</v>
      </c>
      <c r="G19" s="28">
        <f t="shared" si="2"/>
        <v>0</v>
      </c>
    </row>
    <row r="20" spans="1:7" x14ac:dyDescent="0.2">
      <c r="A20" s="20"/>
      <c r="B20" s="27" t="s">
        <v>29</v>
      </c>
      <c r="C20" s="2" t="s">
        <v>37</v>
      </c>
      <c r="D20" s="3">
        <v>0</v>
      </c>
      <c r="E20" s="20"/>
      <c r="F20" s="3">
        <v>0</v>
      </c>
      <c r="G20" s="28">
        <f t="shared" si="2"/>
        <v>0</v>
      </c>
    </row>
    <row r="21" spans="1:7" x14ac:dyDescent="0.2">
      <c r="A21" s="20"/>
      <c r="B21" s="20"/>
      <c r="C21" s="20"/>
      <c r="D21" s="20"/>
      <c r="E21" s="20"/>
      <c r="F21" s="20"/>
      <c r="G21" s="20"/>
    </row>
    <row r="22" spans="1:7" x14ac:dyDescent="0.2">
      <c r="A22" s="9">
        <v>9</v>
      </c>
      <c r="B22" s="20"/>
      <c r="C22" s="10" t="s">
        <v>56</v>
      </c>
      <c r="D22" s="20"/>
      <c r="E22" s="20"/>
      <c r="F22" s="20"/>
      <c r="G22" s="20"/>
    </row>
    <row r="23" spans="1:7" ht="51" x14ac:dyDescent="0.2">
      <c r="A23" s="29">
        <v>9.01</v>
      </c>
      <c r="B23" s="21"/>
      <c r="C23" s="21" t="s">
        <v>63</v>
      </c>
      <c r="D23" s="21"/>
      <c r="E23" s="21"/>
      <c r="F23" s="21"/>
      <c r="G23" s="21"/>
    </row>
    <row r="24" spans="1:7" x14ac:dyDescent="0.2">
      <c r="A24" s="20"/>
      <c r="B24" s="27" t="s">
        <v>29</v>
      </c>
      <c r="C24" s="2" t="s">
        <v>30</v>
      </c>
      <c r="D24" s="3">
        <v>4802.5200000000004</v>
      </c>
      <c r="E24" s="33" t="s">
        <v>31</v>
      </c>
      <c r="F24" s="3">
        <v>0</v>
      </c>
      <c r="G24" s="28">
        <f t="shared" ref="G24:G36" si="3">+D24*F24</f>
        <v>0</v>
      </c>
    </row>
    <row r="25" spans="1:7" x14ac:dyDescent="0.2">
      <c r="A25" s="20"/>
      <c r="B25" s="27" t="s">
        <v>29</v>
      </c>
      <c r="C25" s="2" t="s">
        <v>38</v>
      </c>
      <c r="D25" s="3">
        <v>4854.5200000000004</v>
      </c>
      <c r="E25" s="33" t="s">
        <v>31</v>
      </c>
      <c r="F25" s="3">
        <v>0</v>
      </c>
      <c r="G25" s="28">
        <f t="shared" si="3"/>
        <v>0</v>
      </c>
    </row>
    <row r="26" spans="1:7" x14ac:dyDescent="0.2">
      <c r="A26" s="20"/>
      <c r="B26" s="27" t="s">
        <v>29</v>
      </c>
      <c r="C26" s="2" t="s">
        <v>37</v>
      </c>
      <c r="D26" s="3">
        <v>1229.25</v>
      </c>
      <c r="E26" s="33" t="s">
        <v>31</v>
      </c>
      <c r="F26" s="3">
        <v>0</v>
      </c>
      <c r="G26" s="28">
        <f t="shared" si="3"/>
        <v>0</v>
      </c>
    </row>
    <row r="27" spans="1:7" x14ac:dyDescent="0.2">
      <c r="A27" s="20"/>
      <c r="B27" s="20"/>
      <c r="C27" s="20"/>
      <c r="D27" s="20"/>
      <c r="E27" s="20"/>
      <c r="F27" s="20"/>
      <c r="G27" s="28"/>
    </row>
    <row r="28" spans="1:7" ht="63.75" x14ac:dyDescent="0.2">
      <c r="A28" s="29">
        <v>9.02</v>
      </c>
      <c r="B28" s="21"/>
      <c r="C28" s="21" t="s">
        <v>64</v>
      </c>
      <c r="D28" s="21"/>
      <c r="E28" s="21"/>
      <c r="F28" s="21"/>
      <c r="G28" s="28"/>
    </row>
    <row r="29" spans="1:7" x14ac:dyDescent="0.2">
      <c r="A29" s="20"/>
      <c r="B29" s="27" t="s">
        <v>29</v>
      </c>
      <c r="C29" s="2" t="s">
        <v>30</v>
      </c>
      <c r="D29" s="3">
        <v>2027.63</v>
      </c>
      <c r="E29" s="33" t="s">
        <v>31</v>
      </c>
      <c r="F29" s="3">
        <v>0</v>
      </c>
      <c r="G29" s="28">
        <f t="shared" si="3"/>
        <v>0</v>
      </c>
    </row>
    <row r="30" spans="1:7" x14ac:dyDescent="0.2">
      <c r="A30" s="20"/>
      <c r="B30" s="27" t="s">
        <v>29</v>
      </c>
      <c r="C30" s="2" t="s">
        <v>38</v>
      </c>
      <c r="D30" s="3">
        <v>2038.13</v>
      </c>
      <c r="E30" s="33" t="s">
        <v>31</v>
      </c>
      <c r="F30" s="3">
        <v>0</v>
      </c>
      <c r="G30" s="28">
        <f t="shared" si="3"/>
        <v>0</v>
      </c>
    </row>
    <row r="31" spans="1:7" x14ac:dyDescent="0.2">
      <c r="A31" s="20"/>
      <c r="B31" s="27" t="s">
        <v>29</v>
      </c>
      <c r="C31" s="2" t="s">
        <v>37</v>
      </c>
      <c r="D31" s="3">
        <v>133</v>
      </c>
      <c r="E31" s="33" t="s">
        <v>31</v>
      </c>
      <c r="F31" s="3">
        <v>0</v>
      </c>
      <c r="G31" s="28">
        <f t="shared" si="3"/>
        <v>0</v>
      </c>
    </row>
    <row r="32" spans="1:7" x14ac:dyDescent="0.2">
      <c r="A32" s="20"/>
      <c r="B32" s="20"/>
      <c r="C32" s="20"/>
      <c r="D32" s="20"/>
      <c r="E32" s="20"/>
      <c r="F32" s="20"/>
      <c r="G32" s="28"/>
    </row>
    <row r="33" spans="1:8" ht="63.75" x14ac:dyDescent="0.2">
      <c r="A33" s="29">
        <v>9.0299999999999994</v>
      </c>
      <c r="B33" s="21"/>
      <c r="C33" s="21" t="s">
        <v>65</v>
      </c>
      <c r="D33" s="21"/>
      <c r="E33" s="21"/>
      <c r="F33" s="21"/>
      <c r="G33" s="21"/>
    </row>
    <row r="34" spans="1:8" x14ac:dyDescent="0.2">
      <c r="A34" s="20"/>
      <c r="B34" s="27" t="s">
        <v>29</v>
      </c>
      <c r="C34" s="2" t="s">
        <v>30</v>
      </c>
      <c r="D34" s="3">
        <v>2250.63</v>
      </c>
      <c r="E34" s="33" t="s">
        <v>31</v>
      </c>
      <c r="F34" s="3">
        <v>0</v>
      </c>
      <c r="G34" s="28">
        <f t="shared" si="3"/>
        <v>0</v>
      </c>
    </row>
    <row r="35" spans="1:8" x14ac:dyDescent="0.2">
      <c r="A35" s="20"/>
      <c r="B35" s="27" t="s">
        <v>29</v>
      </c>
      <c r="C35" s="2" t="s">
        <v>38</v>
      </c>
      <c r="D35" s="3">
        <v>3317.63</v>
      </c>
      <c r="E35" s="33" t="s">
        <v>31</v>
      </c>
      <c r="F35" s="3">
        <v>0</v>
      </c>
      <c r="G35" s="28">
        <f t="shared" si="3"/>
        <v>0</v>
      </c>
    </row>
    <row r="36" spans="1:8" x14ac:dyDescent="0.2">
      <c r="A36" s="20"/>
      <c r="B36" s="27" t="s">
        <v>29</v>
      </c>
      <c r="C36" s="2" t="s">
        <v>37</v>
      </c>
      <c r="D36" s="3">
        <v>2035.25</v>
      </c>
      <c r="E36" s="2" t="s">
        <v>31</v>
      </c>
      <c r="F36" s="3">
        <v>0</v>
      </c>
      <c r="G36" s="28">
        <f t="shared" si="3"/>
        <v>0</v>
      </c>
    </row>
    <row r="37" spans="1:8" x14ac:dyDescent="0.2">
      <c r="A37" s="20"/>
      <c r="B37" s="20"/>
      <c r="C37" s="20"/>
      <c r="D37" s="20"/>
      <c r="E37" s="20"/>
      <c r="F37" s="20"/>
      <c r="G37" s="20"/>
    </row>
    <row r="38" spans="1:8" x14ac:dyDescent="0.2">
      <c r="A38" s="9">
        <v>10</v>
      </c>
      <c r="B38" s="4"/>
      <c r="C38" s="10" t="s">
        <v>57</v>
      </c>
      <c r="D38" s="4"/>
      <c r="E38" s="4"/>
      <c r="F38" s="4"/>
      <c r="G38" s="4"/>
    </row>
    <row r="39" spans="1:8" ht="63.75" x14ac:dyDescent="0.2">
      <c r="A39" s="29">
        <v>10.01</v>
      </c>
      <c r="B39" s="21"/>
      <c r="C39" s="21" t="s">
        <v>66</v>
      </c>
      <c r="D39" s="21"/>
      <c r="E39" s="21"/>
      <c r="F39" s="21"/>
      <c r="G39" s="21"/>
    </row>
    <row r="40" spans="1:8" x14ac:dyDescent="0.2">
      <c r="A40" s="20"/>
      <c r="B40" s="27" t="s">
        <v>29</v>
      </c>
      <c r="C40" s="2" t="s">
        <v>30</v>
      </c>
      <c r="D40" s="3">
        <v>608.25</v>
      </c>
      <c r="E40" s="33" t="s">
        <v>32</v>
      </c>
      <c r="F40" s="3">
        <v>0</v>
      </c>
      <c r="G40" s="28">
        <f t="shared" ref="G40" si="4">+D40*F40</f>
        <v>0</v>
      </c>
    </row>
    <row r="41" spans="1:8" x14ac:dyDescent="0.2">
      <c r="A41" s="20"/>
      <c r="B41" s="20"/>
      <c r="C41" s="20"/>
      <c r="D41" s="20"/>
      <c r="E41" s="20"/>
      <c r="F41" s="20"/>
      <c r="G41" s="20"/>
    </row>
    <row r="42" spans="1:8" ht="63.75" x14ac:dyDescent="0.2">
      <c r="A42" s="26">
        <v>10.02</v>
      </c>
      <c r="B42" s="21"/>
      <c r="C42" s="21" t="s">
        <v>67</v>
      </c>
      <c r="D42" s="21"/>
      <c r="E42" s="21"/>
      <c r="F42" s="21"/>
      <c r="G42" s="21"/>
    </row>
    <row r="43" spans="1:8" x14ac:dyDescent="0.2">
      <c r="A43" s="20"/>
      <c r="B43" s="27" t="s">
        <v>29</v>
      </c>
      <c r="C43" s="2" t="s">
        <v>30</v>
      </c>
      <c r="D43" s="3">
        <v>633</v>
      </c>
      <c r="E43" s="33" t="s">
        <v>31</v>
      </c>
      <c r="F43" s="3">
        <v>0</v>
      </c>
      <c r="G43" s="28">
        <f t="shared" ref="G43" si="5">+D43*F43</f>
        <v>0</v>
      </c>
    </row>
    <row r="44" spans="1:8" x14ac:dyDescent="0.2">
      <c r="A44" s="90"/>
      <c r="B44" s="89"/>
      <c r="C44" s="91"/>
      <c r="D44" s="92"/>
      <c r="E44" s="94"/>
      <c r="F44" s="92"/>
      <c r="G44" s="93">
        <f>SUM(G3:G43)</f>
        <v>0</v>
      </c>
    </row>
    <row r="45" spans="1:8" x14ac:dyDescent="0.2">
      <c r="A45" s="117" t="s">
        <v>58</v>
      </c>
      <c r="B45" s="117"/>
      <c r="C45" s="117"/>
      <c r="D45" s="117"/>
      <c r="E45" s="117"/>
      <c r="F45" s="117"/>
      <c r="G45" s="117"/>
      <c r="H45" s="117"/>
    </row>
  </sheetData>
  <mergeCells count="3">
    <mergeCell ref="A1:C1"/>
    <mergeCell ref="D1:G1"/>
    <mergeCell ref="A45:H4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5"/>
  <sheetViews>
    <sheetView topLeftCell="A25" workbookViewId="0">
      <selection activeCell="A35" sqref="A35:H35"/>
    </sheetView>
  </sheetViews>
  <sheetFormatPr defaultRowHeight="12.75" x14ac:dyDescent="0.2"/>
  <cols>
    <col min="1" max="1" width="5.33203125" style="1" customWidth="1"/>
    <col min="2" max="2" width="8.1640625" style="1" customWidth="1"/>
    <col min="3" max="3" width="54.83203125" style="1" customWidth="1"/>
    <col min="4" max="4" width="12.83203125" style="1" customWidth="1"/>
    <col min="5" max="5" width="6.5" style="1" customWidth="1"/>
    <col min="6" max="6" width="15.5" style="1" customWidth="1"/>
    <col min="7" max="7" width="12.5" style="1" customWidth="1"/>
    <col min="8" max="8" width="6" style="1" customWidth="1"/>
    <col min="9" max="16384" width="9.33203125" style="1"/>
  </cols>
  <sheetData>
    <row r="1" spans="1:7" x14ac:dyDescent="0.2">
      <c r="A1" s="115" t="s">
        <v>22</v>
      </c>
      <c r="B1" s="115"/>
      <c r="C1" s="115"/>
      <c r="D1" s="116" t="s">
        <v>0</v>
      </c>
      <c r="E1" s="116"/>
      <c r="F1" s="116"/>
      <c r="G1" s="116"/>
    </row>
    <row r="2" spans="1:7" ht="25.5" x14ac:dyDescent="0.2">
      <c r="A2" s="19" t="s">
        <v>40</v>
      </c>
      <c r="B2" s="23" t="s">
        <v>23</v>
      </c>
      <c r="C2" s="24" t="s">
        <v>24</v>
      </c>
      <c r="D2" s="25" t="s">
        <v>25</v>
      </c>
      <c r="E2" s="23" t="s">
        <v>26</v>
      </c>
      <c r="F2" s="7" t="s">
        <v>27</v>
      </c>
      <c r="G2" s="19" t="s">
        <v>41</v>
      </c>
    </row>
    <row r="3" spans="1:7" x14ac:dyDescent="0.2">
      <c r="A3" s="20"/>
      <c r="B3" s="20"/>
      <c r="C3" s="20"/>
      <c r="D3" s="20"/>
      <c r="E3" s="20"/>
      <c r="F3" s="20"/>
      <c r="G3" s="20"/>
    </row>
    <row r="4" spans="1:7" ht="89.25" x14ac:dyDescent="0.2">
      <c r="A4" s="29">
        <v>10.029999999999999</v>
      </c>
      <c r="B4" s="21"/>
      <c r="C4" s="21" t="s">
        <v>354</v>
      </c>
      <c r="D4" s="21"/>
      <c r="E4" s="21"/>
      <c r="F4" s="21"/>
      <c r="G4" s="21"/>
    </row>
    <row r="5" spans="1:7" x14ac:dyDescent="0.2">
      <c r="A5" s="20"/>
      <c r="B5" s="27" t="s">
        <v>29</v>
      </c>
      <c r="C5" s="2" t="s">
        <v>30</v>
      </c>
      <c r="D5" s="3">
        <v>276</v>
      </c>
      <c r="E5" s="27" t="s">
        <v>31</v>
      </c>
      <c r="F5" s="3">
        <v>0</v>
      </c>
      <c r="G5" s="28">
        <f>+D5*F5</f>
        <v>0</v>
      </c>
    </row>
    <row r="6" spans="1:7" x14ac:dyDescent="0.2">
      <c r="A6" s="20"/>
      <c r="B6" s="27" t="s">
        <v>29</v>
      </c>
      <c r="C6" s="2" t="s">
        <v>38</v>
      </c>
      <c r="D6" s="3">
        <v>276</v>
      </c>
      <c r="E6" s="27" t="s">
        <v>31</v>
      </c>
      <c r="F6" s="3">
        <v>0</v>
      </c>
      <c r="G6" s="28">
        <f>+D6*F6</f>
        <v>0</v>
      </c>
    </row>
    <row r="7" spans="1:7" x14ac:dyDescent="0.2">
      <c r="A7" s="20"/>
      <c r="B7" s="20"/>
      <c r="C7" s="20"/>
      <c r="D7" s="20"/>
      <c r="E7" s="20"/>
      <c r="F7" s="20"/>
      <c r="G7" s="20"/>
    </row>
    <row r="8" spans="1:7" ht="127.5" x14ac:dyDescent="0.2">
      <c r="A8" s="29">
        <v>10.039999999999999</v>
      </c>
      <c r="B8" s="21"/>
      <c r="C8" s="21" t="s">
        <v>355</v>
      </c>
      <c r="D8" s="21"/>
      <c r="E8" s="21"/>
      <c r="F8" s="21"/>
      <c r="G8" s="21"/>
    </row>
    <row r="9" spans="1:7" x14ac:dyDescent="0.2">
      <c r="A9" s="20"/>
      <c r="B9" s="27" t="s">
        <v>29</v>
      </c>
      <c r="C9" s="2" t="s">
        <v>30</v>
      </c>
      <c r="D9" s="3">
        <v>1698.63</v>
      </c>
      <c r="E9" s="27" t="s">
        <v>31</v>
      </c>
      <c r="F9" s="3">
        <v>0</v>
      </c>
      <c r="G9" s="28">
        <f t="shared" ref="G9:G10" si="0">+D9*F9</f>
        <v>0</v>
      </c>
    </row>
    <row r="10" spans="1:7" x14ac:dyDescent="0.2">
      <c r="A10" s="4"/>
      <c r="B10" s="27" t="s">
        <v>29</v>
      </c>
      <c r="C10" s="2" t="s">
        <v>38</v>
      </c>
      <c r="D10" s="3">
        <v>1698.63</v>
      </c>
      <c r="E10" s="31" t="s">
        <v>31</v>
      </c>
      <c r="F10" s="3">
        <v>0</v>
      </c>
      <c r="G10" s="28">
        <f t="shared" si="0"/>
        <v>0</v>
      </c>
    </row>
    <row r="11" spans="1:7" x14ac:dyDescent="0.2">
      <c r="A11" s="20"/>
      <c r="B11" s="20"/>
      <c r="C11" s="20"/>
      <c r="D11" s="20"/>
      <c r="E11" s="20"/>
      <c r="F11" s="20"/>
      <c r="G11" s="20"/>
    </row>
    <row r="12" spans="1:7" ht="102" x14ac:dyDescent="0.2">
      <c r="A12" s="29">
        <v>10.06</v>
      </c>
      <c r="B12" s="21"/>
      <c r="C12" s="21" t="s">
        <v>356</v>
      </c>
      <c r="D12" s="21"/>
      <c r="E12" s="21"/>
      <c r="F12" s="21"/>
      <c r="G12" s="21"/>
    </row>
    <row r="13" spans="1:7" x14ac:dyDescent="0.2">
      <c r="A13" s="20"/>
      <c r="B13" s="27" t="s">
        <v>29</v>
      </c>
      <c r="C13" s="2" t="s">
        <v>30</v>
      </c>
      <c r="D13" s="3">
        <v>234.5</v>
      </c>
      <c r="E13" s="27" t="s">
        <v>31</v>
      </c>
      <c r="F13" s="26">
        <v>0</v>
      </c>
      <c r="G13" s="28">
        <f t="shared" ref="G13:G14" si="1">+D13*F13</f>
        <v>0</v>
      </c>
    </row>
    <row r="14" spans="1:7" x14ac:dyDescent="0.2">
      <c r="A14" s="20"/>
      <c r="B14" s="27" t="s">
        <v>29</v>
      </c>
      <c r="C14" s="2" t="s">
        <v>38</v>
      </c>
      <c r="D14" s="3">
        <v>234.5</v>
      </c>
      <c r="E14" s="27" t="s">
        <v>31</v>
      </c>
      <c r="F14" s="26">
        <v>0</v>
      </c>
      <c r="G14" s="28">
        <f t="shared" si="1"/>
        <v>0</v>
      </c>
    </row>
    <row r="15" spans="1:7" ht="63.75" x14ac:dyDescent="0.2">
      <c r="A15" s="29">
        <v>10.08</v>
      </c>
      <c r="B15" s="21"/>
      <c r="C15" s="21" t="s">
        <v>357</v>
      </c>
      <c r="D15" s="21"/>
      <c r="E15" s="21"/>
      <c r="F15" s="21"/>
      <c r="G15" s="21"/>
    </row>
    <row r="16" spans="1:7" x14ac:dyDescent="0.2">
      <c r="A16" s="20"/>
      <c r="B16" s="27" t="s">
        <v>29</v>
      </c>
      <c r="C16" s="2" t="s">
        <v>30</v>
      </c>
      <c r="D16" s="3">
        <v>105.5</v>
      </c>
      <c r="E16" s="27" t="s">
        <v>68</v>
      </c>
      <c r="F16" s="3">
        <v>0</v>
      </c>
      <c r="G16" s="28">
        <f>+D16*F16</f>
        <v>0</v>
      </c>
    </row>
    <row r="17" spans="1:7" x14ac:dyDescent="0.2">
      <c r="A17" s="20"/>
      <c r="B17" s="20"/>
      <c r="C17" s="20"/>
      <c r="D17" s="20"/>
      <c r="E17" s="20"/>
      <c r="F17" s="20"/>
      <c r="G17" s="20"/>
    </row>
    <row r="18" spans="1:7" ht="38.25" x14ac:dyDescent="0.2">
      <c r="A18" s="26">
        <v>10.09</v>
      </c>
      <c r="B18" s="4"/>
      <c r="C18" s="21" t="s">
        <v>358</v>
      </c>
      <c r="D18" s="4"/>
      <c r="E18" s="4"/>
      <c r="F18" s="4"/>
      <c r="G18" s="4"/>
    </row>
    <row r="19" spans="1:7" x14ac:dyDescent="0.2">
      <c r="A19" s="20"/>
      <c r="B19" s="27" t="s">
        <v>29</v>
      </c>
      <c r="C19" s="2" t="s">
        <v>30</v>
      </c>
      <c r="D19" s="3">
        <v>2200</v>
      </c>
      <c r="E19" s="27" t="s">
        <v>32</v>
      </c>
      <c r="F19" s="3">
        <v>0</v>
      </c>
      <c r="G19" s="28">
        <f>+D19*F19</f>
        <v>0</v>
      </c>
    </row>
    <row r="20" spans="1:7" x14ac:dyDescent="0.2">
      <c r="A20" s="20"/>
      <c r="B20" s="20"/>
      <c r="C20" s="20"/>
      <c r="D20" s="20"/>
      <c r="E20" s="20"/>
      <c r="F20" s="20"/>
      <c r="G20" s="20"/>
    </row>
    <row r="21" spans="1:7" ht="51" x14ac:dyDescent="0.2">
      <c r="A21" s="29">
        <v>10.1</v>
      </c>
      <c r="B21" s="21"/>
      <c r="C21" s="21" t="s">
        <v>359</v>
      </c>
      <c r="D21" s="21"/>
      <c r="E21" s="21"/>
      <c r="F21" s="21"/>
      <c r="G21" s="21"/>
    </row>
    <row r="22" spans="1:7" x14ac:dyDescent="0.2">
      <c r="A22" s="20"/>
      <c r="B22" s="27" t="s">
        <v>29</v>
      </c>
      <c r="C22" s="2" t="s">
        <v>69</v>
      </c>
      <c r="D22" s="3">
        <v>142</v>
      </c>
      <c r="E22" s="27" t="s">
        <v>68</v>
      </c>
      <c r="F22" s="3">
        <v>0</v>
      </c>
      <c r="G22" s="28">
        <f t="shared" ref="G22:G23" si="2">+D22*F22</f>
        <v>0</v>
      </c>
    </row>
    <row r="23" spans="1:7" x14ac:dyDescent="0.2">
      <c r="A23" s="4"/>
      <c r="B23" s="27" t="s">
        <v>29</v>
      </c>
      <c r="C23" s="2" t="s">
        <v>38</v>
      </c>
      <c r="D23" s="3">
        <v>142</v>
      </c>
      <c r="E23" s="31" t="s">
        <v>68</v>
      </c>
      <c r="F23" s="3">
        <v>0</v>
      </c>
      <c r="G23" s="28">
        <f t="shared" si="2"/>
        <v>0</v>
      </c>
    </row>
    <row r="24" spans="1:7" x14ac:dyDescent="0.2">
      <c r="A24" s="20"/>
      <c r="B24" s="20"/>
      <c r="C24" s="20"/>
      <c r="D24" s="20"/>
      <c r="E24" s="20"/>
      <c r="F24" s="20"/>
      <c r="G24" s="20"/>
    </row>
    <row r="25" spans="1:7" x14ac:dyDescent="0.2">
      <c r="A25" s="20"/>
      <c r="B25" s="20"/>
      <c r="C25" s="20"/>
      <c r="D25" s="20"/>
      <c r="E25" s="20"/>
      <c r="F25" s="20"/>
      <c r="G25" s="20"/>
    </row>
    <row r="26" spans="1:7" x14ac:dyDescent="0.2">
      <c r="A26" s="9">
        <v>11</v>
      </c>
      <c r="B26" s="20"/>
      <c r="C26" s="10" t="s">
        <v>70</v>
      </c>
      <c r="D26" s="20"/>
      <c r="E26" s="20"/>
      <c r="F26" s="20"/>
      <c r="G26" s="20"/>
    </row>
    <row r="27" spans="1:7" ht="127.5" x14ac:dyDescent="0.2">
      <c r="A27" s="29">
        <v>11.01</v>
      </c>
      <c r="B27" s="21"/>
      <c r="C27" s="21" t="s">
        <v>360</v>
      </c>
      <c r="D27" s="21"/>
      <c r="E27" s="21"/>
      <c r="F27" s="21"/>
      <c r="G27" s="21"/>
    </row>
    <row r="28" spans="1:7" x14ac:dyDescent="0.2">
      <c r="A28" s="20"/>
      <c r="B28" s="27" t="s">
        <v>29</v>
      </c>
      <c r="C28" s="2" t="s">
        <v>30</v>
      </c>
      <c r="D28" s="3">
        <v>4802.5200000000004</v>
      </c>
      <c r="E28" s="27" t="s">
        <v>31</v>
      </c>
      <c r="F28" s="3">
        <v>0</v>
      </c>
      <c r="G28" s="28">
        <f t="shared" ref="G28:G30" si="3">+D28*F28</f>
        <v>0</v>
      </c>
    </row>
    <row r="29" spans="1:7" x14ac:dyDescent="0.2">
      <c r="A29" s="20"/>
      <c r="B29" s="27" t="s">
        <v>29</v>
      </c>
      <c r="C29" s="2" t="s">
        <v>38</v>
      </c>
      <c r="D29" s="3">
        <v>4854.5200000000004</v>
      </c>
      <c r="E29" s="27" t="s">
        <v>31</v>
      </c>
      <c r="F29" s="3">
        <v>0</v>
      </c>
      <c r="G29" s="28">
        <f t="shared" si="3"/>
        <v>0</v>
      </c>
    </row>
    <row r="30" spans="1:7" x14ac:dyDescent="0.2">
      <c r="A30" s="4"/>
      <c r="B30" s="27" t="s">
        <v>29</v>
      </c>
      <c r="C30" s="2" t="s">
        <v>37</v>
      </c>
      <c r="D30" s="3">
        <v>403.5</v>
      </c>
      <c r="E30" s="31" t="s">
        <v>31</v>
      </c>
      <c r="F30" s="3">
        <v>0</v>
      </c>
      <c r="G30" s="28">
        <f t="shared" si="3"/>
        <v>0</v>
      </c>
    </row>
    <row r="31" spans="1:7" x14ac:dyDescent="0.2">
      <c r="A31" s="20"/>
      <c r="B31" s="20"/>
      <c r="C31" s="20"/>
      <c r="D31" s="20"/>
      <c r="E31" s="20"/>
      <c r="F31" s="20"/>
      <c r="G31" s="20"/>
    </row>
    <row r="32" spans="1:7" ht="102" x14ac:dyDescent="0.2">
      <c r="A32" s="29">
        <v>11.02</v>
      </c>
      <c r="B32" s="21"/>
      <c r="C32" s="21" t="s">
        <v>361</v>
      </c>
      <c r="D32" s="21"/>
      <c r="E32" s="21"/>
      <c r="F32" s="21"/>
      <c r="G32" s="21"/>
    </row>
    <row r="33" spans="1:8" x14ac:dyDescent="0.2">
      <c r="A33" s="20"/>
      <c r="B33" s="27" t="s">
        <v>29</v>
      </c>
      <c r="C33" s="2" t="s">
        <v>30</v>
      </c>
      <c r="D33" s="3">
        <v>2027.63</v>
      </c>
      <c r="E33" s="27" t="s">
        <v>31</v>
      </c>
      <c r="F33" s="3">
        <v>0</v>
      </c>
      <c r="G33" s="28">
        <f>+D33*F33</f>
        <v>0</v>
      </c>
    </row>
    <row r="34" spans="1:8" x14ac:dyDescent="0.2">
      <c r="A34" s="90"/>
      <c r="B34" s="89"/>
      <c r="C34" s="91"/>
      <c r="D34" s="92"/>
      <c r="E34" s="89"/>
      <c r="F34" s="92"/>
      <c r="G34" s="93">
        <f>SUM(G4:G33)</f>
        <v>0</v>
      </c>
    </row>
    <row r="35" spans="1:8" x14ac:dyDescent="0.2">
      <c r="A35" s="117" t="s">
        <v>71</v>
      </c>
      <c r="B35" s="117"/>
      <c r="C35" s="117"/>
      <c r="D35" s="117"/>
      <c r="E35" s="117"/>
      <c r="F35" s="117"/>
      <c r="G35" s="117"/>
      <c r="H35" s="117"/>
    </row>
  </sheetData>
  <mergeCells count="3">
    <mergeCell ref="A1:C1"/>
    <mergeCell ref="D1:G1"/>
    <mergeCell ref="A35:H3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5"/>
  <sheetViews>
    <sheetView topLeftCell="A26" workbookViewId="0">
      <selection activeCell="A35" sqref="A35:H35"/>
    </sheetView>
  </sheetViews>
  <sheetFormatPr defaultRowHeight="12.75" x14ac:dyDescent="0.2"/>
  <cols>
    <col min="1" max="1" width="5.33203125" style="1" customWidth="1"/>
    <col min="2" max="2" width="8.1640625" style="1" customWidth="1"/>
    <col min="3" max="3" width="54.83203125" style="1" customWidth="1"/>
    <col min="4" max="4" width="12.83203125" style="1" customWidth="1"/>
    <col min="5" max="5" width="6.5" style="1" customWidth="1"/>
    <col min="6" max="6" width="15.5" style="1" customWidth="1"/>
    <col min="7" max="7" width="12.5" style="1" customWidth="1"/>
    <col min="8" max="8" width="6" style="1" customWidth="1"/>
    <col min="9" max="16384" width="9.33203125" style="1"/>
  </cols>
  <sheetData>
    <row r="1" spans="1:7" x14ac:dyDescent="0.2">
      <c r="A1" s="115" t="s">
        <v>22</v>
      </c>
      <c r="B1" s="115"/>
      <c r="C1" s="115"/>
      <c r="D1" s="116" t="s">
        <v>0</v>
      </c>
      <c r="E1" s="116"/>
      <c r="F1" s="116"/>
      <c r="G1" s="116"/>
    </row>
    <row r="2" spans="1:7" ht="25.5" x14ac:dyDescent="0.2">
      <c r="A2" s="19" t="s">
        <v>40</v>
      </c>
      <c r="B2" s="23" t="s">
        <v>23</v>
      </c>
      <c r="C2" s="24" t="s">
        <v>24</v>
      </c>
      <c r="D2" s="25" t="s">
        <v>25</v>
      </c>
      <c r="E2" s="23" t="s">
        <v>26</v>
      </c>
      <c r="F2" s="7" t="s">
        <v>27</v>
      </c>
      <c r="G2" s="19" t="s">
        <v>41</v>
      </c>
    </row>
    <row r="3" spans="1:7" x14ac:dyDescent="0.2">
      <c r="A3" s="20"/>
      <c r="B3" s="27" t="s">
        <v>29</v>
      </c>
      <c r="C3" s="2" t="s">
        <v>38</v>
      </c>
      <c r="D3" s="3">
        <v>2038.13</v>
      </c>
      <c r="E3" s="27" t="s">
        <v>31</v>
      </c>
      <c r="F3" s="3">
        <v>0</v>
      </c>
      <c r="G3" s="28">
        <f>+D3*F3</f>
        <v>0</v>
      </c>
    </row>
    <row r="4" spans="1:7" x14ac:dyDescent="0.2">
      <c r="A4" s="4"/>
      <c r="B4" s="31" t="s">
        <v>29</v>
      </c>
      <c r="C4" s="74" t="s">
        <v>37</v>
      </c>
      <c r="D4" s="75">
        <v>306</v>
      </c>
      <c r="E4" s="31" t="s">
        <v>31</v>
      </c>
      <c r="F4" s="75">
        <v>0</v>
      </c>
      <c r="G4" s="28">
        <f>+D4*F4</f>
        <v>0</v>
      </c>
    </row>
    <row r="5" spans="1:7" x14ac:dyDescent="0.2">
      <c r="A5" s="20"/>
      <c r="B5" s="20"/>
      <c r="C5" s="20"/>
      <c r="D5" s="20"/>
      <c r="E5" s="20"/>
      <c r="F5" s="20"/>
      <c r="G5" s="20"/>
    </row>
    <row r="6" spans="1:7" ht="102" x14ac:dyDescent="0.2">
      <c r="A6" s="29">
        <v>11.04</v>
      </c>
      <c r="B6" s="21"/>
      <c r="C6" s="21" t="s">
        <v>348</v>
      </c>
      <c r="D6" s="21"/>
      <c r="E6" s="21"/>
      <c r="F6" s="21"/>
      <c r="G6" s="21"/>
    </row>
    <row r="7" spans="1:7" x14ac:dyDescent="0.2">
      <c r="A7" s="20"/>
      <c r="B7" s="27" t="s">
        <v>29</v>
      </c>
      <c r="C7" s="2" t="s">
        <v>30</v>
      </c>
      <c r="D7" s="3">
        <v>646</v>
      </c>
      <c r="E7" s="27" t="s">
        <v>31</v>
      </c>
      <c r="F7" s="3">
        <v>0</v>
      </c>
      <c r="G7" s="28">
        <f t="shared" ref="G7:G8" si="0">+D7*F7</f>
        <v>0</v>
      </c>
    </row>
    <row r="8" spans="1:7" x14ac:dyDescent="0.2">
      <c r="A8" s="20"/>
      <c r="B8" s="27" t="s">
        <v>29</v>
      </c>
      <c r="C8" s="2" t="s">
        <v>38</v>
      </c>
      <c r="D8" s="3">
        <v>561</v>
      </c>
      <c r="E8" s="27" t="s">
        <v>31</v>
      </c>
      <c r="F8" s="3">
        <v>0</v>
      </c>
      <c r="G8" s="28">
        <f t="shared" si="0"/>
        <v>0</v>
      </c>
    </row>
    <row r="9" spans="1:7" x14ac:dyDescent="0.2">
      <c r="A9" s="20"/>
      <c r="B9" s="20"/>
      <c r="C9" s="20"/>
      <c r="D9" s="20"/>
      <c r="E9" s="20"/>
      <c r="F9" s="20"/>
      <c r="G9" s="20"/>
    </row>
    <row r="10" spans="1:7" ht="51" x14ac:dyDescent="0.2">
      <c r="A10" s="29">
        <v>11.05</v>
      </c>
      <c r="B10" s="21"/>
      <c r="C10" s="21" t="s">
        <v>349</v>
      </c>
      <c r="D10" s="21"/>
      <c r="E10" s="21"/>
      <c r="F10" s="21"/>
      <c r="G10" s="21"/>
    </row>
    <row r="11" spans="1:7" x14ac:dyDescent="0.2">
      <c r="A11" s="20"/>
      <c r="B11" s="27" t="s">
        <v>29</v>
      </c>
      <c r="C11" s="2" t="s">
        <v>30</v>
      </c>
      <c r="D11" s="3">
        <v>4950</v>
      </c>
      <c r="E11" s="27" t="s">
        <v>31</v>
      </c>
      <c r="F11" s="3">
        <v>0</v>
      </c>
      <c r="G11" s="28">
        <f t="shared" ref="G11:G12" si="1">+D11*F11</f>
        <v>0</v>
      </c>
    </row>
    <row r="12" spans="1:7" x14ac:dyDescent="0.2">
      <c r="A12" s="20"/>
      <c r="B12" s="27" t="s">
        <v>29</v>
      </c>
      <c r="C12" s="2" t="s">
        <v>38</v>
      </c>
      <c r="D12" s="3">
        <v>4950</v>
      </c>
      <c r="E12" s="27" t="s">
        <v>31</v>
      </c>
      <c r="F12" s="3">
        <v>0</v>
      </c>
      <c r="G12" s="28">
        <f t="shared" si="1"/>
        <v>0</v>
      </c>
    </row>
    <row r="13" spans="1:7" x14ac:dyDescent="0.2">
      <c r="A13" s="20"/>
      <c r="B13" s="20"/>
      <c r="C13" s="20"/>
      <c r="D13" s="20"/>
      <c r="E13" s="20"/>
      <c r="F13" s="20"/>
      <c r="G13" s="20"/>
    </row>
    <row r="14" spans="1:7" ht="76.5" x14ac:dyDescent="0.2">
      <c r="A14" s="26">
        <v>11.06</v>
      </c>
      <c r="B14" s="21"/>
      <c r="C14" s="21" t="s">
        <v>350</v>
      </c>
      <c r="D14" s="21"/>
      <c r="E14" s="21"/>
      <c r="F14" s="21"/>
      <c r="G14" s="21"/>
    </row>
    <row r="15" spans="1:7" x14ac:dyDescent="0.2">
      <c r="A15" s="20"/>
      <c r="B15" s="27" t="s">
        <v>29</v>
      </c>
      <c r="C15" s="2" t="s">
        <v>30</v>
      </c>
      <c r="D15" s="3">
        <v>2838</v>
      </c>
      <c r="E15" s="27" t="s">
        <v>31</v>
      </c>
      <c r="F15" s="3">
        <v>0</v>
      </c>
      <c r="G15" s="28">
        <f t="shared" ref="G15:G17" si="2">+D15*F15</f>
        <v>0</v>
      </c>
    </row>
    <row r="16" spans="1:7" x14ac:dyDescent="0.2">
      <c r="A16" s="20"/>
      <c r="B16" s="27" t="s">
        <v>29</v>
      </c>
      <c r="C16" s="2" t="s">
        <v>38</v>
      </c>
      <c r="D16" s="3">
        <v>3938</v>
      </c>
      <c r="E16" s="27" t="s">
        <v>31</v>
      </c>
      <c r="F16" s="3">
        <v>0</v>
      </c>
      <c r="G16" s="28">
        <f t="shared" si="2"/>
        <v>0</v>
      </c>
    </row>
    <row r="17" spans="1:7" x14ac:dyDescent="0.2">
      <c r="A17" s="4"/>
      <c r="B17" s="31" t="s">
        <v>29</v>
      </c>
      <c r="C17" s="74" t="s">
        <v>37</v>
      </c>
      <c r="D17" s="75">
        <v>2035.25</v>
      </c>
      <c r="E17" s="31" t="s">
        <v>31</v>
      </c>
      <c r="F17" s="75">
        <v>0</v>
      </c>
      <c r="G17" s="28">
        <f t="shared" si="2"/>
        <v>0</v>
      </c>
    </row>
    <row r="18" spans="1:7" x14ac:dyDescent="0.2">
      <c r="A18" s="20"/>
      <c r="B18" s="20"/>
      <c r="C18" s="20"/>
      <c r="D18" s="20"/>
      <c r="E18" s="20"/>
      <c r="F18" s="20"/>
      <c r="G18" s="20"/>
    </row>
    <row r="19" spans="1:7" x14ac:dyDescent="0.2">
      <c r="A19" s="20"/>
      <c r="B19" s="20"/>
      <c r="C19" s="20"/>
      <c r="D19" s="20"/>
      <c r="E19" s="20"/>
      <c r="F19" s="20"/>
      <c r="G19" s="20"/>
    </row>
    <row r="20" spans="1:7" ht="25.5" x14ac:dyDescent="0.2">
      <c r="A20" s="9">
        <v>12</v>
      </c>
      <c r="B20" s="4"/>
      <c r="C20" s="21" t="s">
        <v>275</v>
      </c>
      <c r="D20" s="4"/>
      <c r="E20" s="4"/>
      <c r="F20" s="4"/>
      <c r="G20" s="4"/>
    </row>
    <row r="21" spans="1:7" ht="114.75" x14ac:dyDescent="0.2">
      <c r="A21" s="29">
        <v>12.01</v>
      </c>
      <c r="B21" s="21"/>
      <c r="C21" s="21" t="s">
        <v>351</v>
      </c>
      <c r="D21" s="21"/>
      <c r="E21" s="21"/>
      <c r="F21" s="21"/>
      <c r="G21" s="21"/>
    </row>
    <row r="22" spans="1:7" x14ac:dyDescent="0.2">
      <c r="A22" s="20"/>
      <c r="B22" s="27" t="s">
        <v>29</v>
      </c>
      <c r="C22" s="2" t="s">
        <v>30</v>
      </c>
      <c r="D22" s="3">
        <v>763</v>
      </c>
      <c r="E22" s="27" t="s">
        <v>31</v>
      </c>
      <c r="F22" s="3">
        <v>0</v>
      </c>
      <c r="G22" s="28">
        <f t="shared" ref="G22:G23" si="3">+D22*F22</f>
        <v>0</v>
      </c>
    </row>
    <row r="23" spans="1:7" x14ac:dyDescent="0.2">
      <c r="A23" s="20"/>
      <c r="B23" s="27" t="s">
        <v>29</v>
      </c>
      <c r="C23" s="2" t="s">
        <v>38</v>
      </c>
      <c r="D23" s="3">
        <v>763</v>
      </c>
      <c r="E23" s="27" t="s">
        <v>31</v>
      </c>
      <c r="F23" s="3">
        <v>0</v>
      </c>
      <c r="G23" s="28">
        <f t="shared" si="3"/>
        <v>0</v>
      </c>
    </row>
    <row r="24" spans="1:7" x14ac:dyDescent="0.2">
      <c r="A24" s="20"/>
      <c r="B24" s="20"/>
      <c r="C24" s="20"/>
      <c r="D24" s="20"/>
      <c r="E24" s="20"/>
      <c r="F24" s="20"/>
      <c r="G24" s="20"/>
    </row>
    <row r="25" spans="1:7" ht="102" x14ac:dyDescent="0.2">
      <c r="A25" s="29">
        <v>12.03</v>
      </c>
      <c r="B25" s="21"/>
      <c r="C25" s="21" t="s">
        <v>352</v>
      </c>
      <c r="D25" s="21"/>
      <c r="E25" s="21"/>
      <c r="F25" s="21"/>
      <c r="G25" s="21"/>
    </row>
    <row r="26" spans="1:7" x14ac:dyDescent="0.2">
      <c r="A26" s="20"/>
      <c r="B26" s="27" t="s">
        <v>29</v>
      </c>
      <c r="C26" s="2" t="s">
        <v>30</v>
      </c>
      <c r="D26" s="3">
        <v>253.91</v>
      </c>
      <c r="E26" s="27" t="s">
        <v>31</v>
      </c>
      <c r="F26" s="3">
        <v>0</v>
      </c>
      <c r="G26" s="28">
        <f t="shared" ref="G26:G27" si="4">+D26*F26</f>
        <v>0</v>
      </c>
    </row>
    <row r="27" spans="1:7" x14ac:dyDescent="0.2">
      <c r="A27" s="4"/>
      <c r="B27" s="27" t="s">
        <v>29</v>
      </c>
      <c r="C27" s="2" t="s">
        <v>36</v>
      </c>
      <c r="D27" s="3">
        <v>256.41000000000003</v>
      </c>
      <c r="E27" s="31" t="s">
        <v>31</v>
      </c>
      <c r="F27" s="3">
        <v>0</v>
      </c>
      <c r="G27" s="28">
        <f t="shared" si="4"/>
        <v>0</v>
      </c>
    </row>
    <row r="28" spans="1:7" x14ac:dyDescent="0.2">
      <c r="A28" s="20"/>
      <c r="B28" s="20"/>
      <c r="C28" s="20"/>
      <c r="D28" s="20"/>
      <c r="E28" s="20"/>
      <c r="F28" s="20"/>
      <c r="G28" s="20"/>
    </row>
    <row r="29" spans="1:7" x14ac:dyDescent="0.2">
      <c r="A29" s="20"/>
      <c r="B29" s="20"/>
      <c r="C29" s="20"/>
      <c r="D29" s="20"/>
      <c r="E29" s="20"/>
      <c r="F29" s="20"/>
      <c r="G29" s="20"/>
    </row>
    <row r="30" spans="1:7" x14ac:dyDescent="0.2">
      <c r="A30" s="9">
        <v>13</v>
      </c>
      <c r="B30" s="4"/>
      <c r="C30" s="10" t="s">
        <v>72</v>
      </c>
      <c r="D30" s="4"/>
      <c r="E30" s="4"/>
      <c r="F30" s="4"/>
      <c r="G30" s="4"/>
    </row>
    <row r="31" spans="1:7" ht="153" x14ac:dyDescent="0.2">
      <c r="A31" s="29">
        <v>13.01</v>
      </c>
      <c r="B31" s="21"/>
      <c r="C31" s="21" t="s">
        <v>353</v>
      </c>
      <c r="D31" s="21"/>
      <c r="E31" s="21"/>
      <c r="F31" s="21"/>
      <c r="G31" s="21"/>
    </row>
    <row r="32" spans="1:7" x14ac:dyDescent="0.2">
      <c r="A32" s="20"/>
      <c r="B32" s="27" t="s">
        <v>29</v>
      </c>
      <c r="C32" s="2" t="s">
        <v>30</v>
      </c>
      <c r="D32" s="3">
        <v>555.5</v>
      </c>
      <c r="E32" s="27" t="s">
        <v>31</v>
      </c>
      <c r="F32" s="28">
        <v>0</v>
      </c>
      <c r="G32" s="28">
        <f t="shared" ref="G32:G33" si="5">+D32*F32</f>
        <v>0</v>
      </c>
    </row>
    <row r="33" spans="1:8" x14ac:dyDescent="0.2">
      <c r="A33" s="20"/>
      <c r="B33" s="27" t="s">
        <v>29</v>
      </c>
      <c r="C33" s="2" t="s">
        <v>36</v>
      </c>
      <c r="D33" s="3">
        <v>588.5</v>
      </c>
      <c r="E33" s="27" t="s">
        <v>31</v>
      </c>
      <c r="F33" s="28">
        <v>0</v>
      </c>
      <c r="G33" s="28">
        <f t="shared" si="5"/>
        <v>0</v>
      </c>
    </row>
    <row r="34" spans="1:8" x14ac:dyDescent="0.2">
      <c r="A34" s="90"/>
      <c r="B34" s="89"/>
      <c r="C34" s="91"/>
      <c r="D34" s="92"/>
      <c r="E34" s="89"/>
      <c r="F34" s="93"/>
      <c r="G34" s="93">
        <f>SUM(G3:G33)</f>
        <v>0</v>
      </c>
    </row>
    <row r="35" spans="1:8" x14ac:dyDescent="0.2">
      <c r="A35" s="117" t="s">
        <v>73</v>
      </c>
      <c r="B35" s="117"/>
      <c r="C35" s="117"/>
      <c r="D35" s="117"/>
      <c r="E35" s="117"/>
      <c r="F35" s="117"/>
      <c r="G35" s="117"/>
      <c r="H35" s="117"/>
    </row>
  </sheetData>
  <mergeCells count="3">
    <mergeCell ref="A1:C1"/>
    <mergeCell ref="D1:G1"/>
    <mergeCell ref="A35:H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topLeftCell="A26" workbookViewId="0">
      <selection activeCell="A36" sqref="A36:H36"/>
    </sheetView>
  </sheetViews>
  <sheetFormatPr defaultRowHeight="12.75" x14ac:dyDescent="0.2"/>
  <cols>
    <col min="1" max="1" width="5.33203125" style="1" customWidth="1"/>
    <col min="2" max="2" width="8.1640625" style="1" customWidth="1"/>
    <col min="3" max="3" width="54.83203125" style="1" customWidth="1"/>
    <col min="4" max="4" width="12.83203125" style="1" customWidth="1"/>
    <col min="5" max="5" width="6.5" style="1" customWidth="1"/>
    <col min="6" max="6" width="15.5" style="1" customWidth="1"/>
    <col min="7" max="7" width="12.5" style="1" customWidth="1"/>
    <col min="8" max="8" width="6" style="1" customWidth="1"/>
    <col min="9" max="16384" width="9.33203125" style="1"/>
  </cols>
  <sheetData>
    <row r="1" spans="1:7" x14ac:dyDescent="0.2">
      <c r="A1" s="115" t="s">
        <v>22</v>
      </c>
      <c r="B1" s="115"/>
      <c r="C1" s="115"/>
      <c r="D1" s="116" t="s">
        <v>0</v>
      </c>
      <c r="E1" s="116"/>
      <c r="F1" s="116"/>
      <c r="G1" s="116"/>
    </row>
    <row r="2" spans="1:7" ht="25.5" x14ac:dyDescent="0.2">
      <c r="A2" s="19" t="s">
        <v>40</v>
      </c>
      <c r="B2" s="23" t="s">
        <v>23</v>
      </c>
      <c r="C2" s="24" t="s">
        <v>24</v>
      </c>
      <c r="D2" s="25" t="s">
        <v>25</v>
      </c>
      <c r="E2" s="23" t="s">
        <v>26</v>
      </c>
      <c r="F2" s="7" t="s">
        <v>27</v>
      </c>
      <c r="G2" s="19" t="s">
        <v>41</v>
      </c>
    </row>
    <row r="3" spans="1:7" x14ac:dyDescent="0.2">
      <c r="A3" s="20"/>
      <c r="B3" s="27" t="s">
        <v>29</v>
      </c>
      <c r="C3" s="2" t="s">
        <v>37</v>
      </c>
      <c r="D3" s="3">
        <v>15</v>
      </c>
      <c r="E3" s="27" t="s">
        <v>32</v>
      </c>
      <c r="F3" s="28">
        <v>0</v>
      </c>
      <c r="G3" s="28">
        <f>+D3*F3</f>
        <v>0</v>
      </c>
    </row>
    <row r="4" spans="1:7" ht="51" x14ac:dyDescent="0.2">
      <c r="A4" s="29">
        <v>13.02</v>
      </c>
      <c r="B4" s="21"/>
      <c r="C4" s="21" t="s">
        <v>340</v>
      </c>
      <c r="D4" s="21"/>
      <c r="E4" s="21"/>
      <c r="F4" s="21"/>
      <c r="G4" s="21"/>
    </row>
    <row r="5" spans="1:7" x14ac:dyDescent="0.2">
      <c r="A5" s="20"/>
      <c r="B5" s="27" t="s">
        <v>29</v>
      </c>
      <c r="C5" s="2" t="s">
        <v>30</v>
      </c>
      <c r="D5" s="3">
        <v>39.450000000000003</v>
      </c>
      <c r="E5" s="27" t="s">
        <v>32</v>
      </c>
      <c r="F5" s="3">
        <v>0</v>
      </c>
      <c r="G5" s="28">
        <f t="shared" ref="G5:G7" si="0">+D5*F5</f>
        <v>0</v>
      </c>
    </row>
    <row r="6" spans="1:7" x14ac:dyDescent="0.2">
      <c r="A6" s="20"/>
      <c r="B6" s="27" t="s">
        <v>29</v>
      </c>
      <c r="C6" s="2" t="s">
        <v>36</v>
      </c>
      <c r="D6" s="3">
        <v>35.4</v>
      </c>
      <c r="E6" s="27" t="s">
        <v>32</v>
      </c>
      <c r="F6" s="28">
        <v>0</v>
      </c>
      <c r="G6" s="28">
        <f t="shared" si="0"/>
        <v>0</v>
      </c>
    </row>
    <row r="7" spans="1:7" x14ac:dyDescent="0.2">
      <c r="A7" s="20"/>
      <c r="B7" s="27" t="s">
        <v>29</v>
      </c>
      <c r="C7" s="2" t="s">
        <v>37</v>
      </c>
      <c r="D7" s="20"/>
      <c r="E7" s="27" t="s">
        <v>32</v>
      </c>
      <c r="F7" s="28">
        <v>0</v>
      </c>
      <c r="G7" s="28">
        <f t="shared" si="0"/>
        <v>0</v>
      </c>
    </row>
    <row r="8" spans="1:7" ht="89.25" x14ac:dyDescent="0.2">
      <c r="A8" s="29">
        <v>13.03</v>
      </c>
      <c r="B8" s="21"/>
      <c r="C8" s="21" t="s">
        <v>341</v>
      </c>
      <c r="D8" s="21"/>
      <c r="E8" s="21"/>
      <c r="F8" s="21"/>
      <c r="G8" s="21"/>
    </row>
    <row r="9" spans="1:7" x14ac:dyDescent="0.2">
      <c r="A9" s="20"/>
      <c r="B9" s="27" t="s">
        <v>29</v>
      </c>
      <c r="C9" s="2" t="s">
        <v>37</v>
      </c>
      <c r="D9" s="3">
        <v>21</v>
      </c>
      <c r="E9" s="27" t="s">
        <v>31</v>
      </c>
      <c r="F9" s="28">
        <v>0</v>
      </c>
      <c r="G9" s="28">
        <f>+D9*F9</f>
        <v>0</v>
      </c>
    </row>
    <row r="10" spans="1:7" x14ac:dyDescent="0.2">
      <c r="A10" s="20"/>
      <c r="B10" s="20"/>
      <c r="C10" s="20"/>
      <c r="D10" s="20"/>
      <c r="E10" s="20"/>
      <c r="F10" s="20"/>
      <c r="G10" s="20"/>
    </row>
    <row r="11" spans="1:7" ht="89.25" x14ac:dyDescent="0.2">
      <c r="A11" s="29">
        <v>13.05</v>
      </c>
      <c r="B11" s="21"/>
      <c r="C11" s="21" t="s">
        <v>342</v>
      </c>
      <c r="D11" s="21"/>
      <c r="E11" s="21"/>
      <c r="F11" s="21"/>
      <c r="G11" s="21"/>
    </row>
    <row r="12" spans="1:7" x14ac:dyDescent="0.2">
      <c r="A12" s="20"/>
      <c r="B12" s="27" t="s">
        <v>29</v>
      </c>
      <c r="C12" s="2" t="s">
        <v>30</v>
      </c>
      <c r="D12" s="3">
        <v>323</v>
      </c>
      <c r="E12" s="27" t="s">
        <v>31</v>
      </c>
      <c r="F12" s="28">
        <v>0</v>
      </c>
      <c r="G12" s="28">
        <f t="shared" ref="G12:G14" si="1">+D12*F12</f>
        <v>0</v>
      </c>
    </row>
    <row r="13" spans="1:7" x14ac:dyDescent="0.2">
      <c r="A13" s="20"/>
      <c r="B13" s="27" t="s">
        <v>29</v>
      </c>
      <c r="C13" s="2" t="s">
        <v>36</v>
      </c>
      <c r="D13" s="3">
        <v>280.5</v>
      </c>
      <c r="E13" s="27" t="s">
        <v>31</v>
      </c>
      <c r="F13" s="28">
        <v>0</v>
      </c>
      <c r="G13" s="28">
        <f t="shared" si="1"/>
        <v>0</v>
      </c>
    </row>
    <row r="14" spans="1:7" x14ac:dyDescent="0.2">
      <c r="A14" s="20"/>
      <c r="B14" s="27" t="s">
        <v>29</v>
      </c>
      <c r="C14" s="20"/>
      <c r="D14" s="20"/>
      <c r="E14" s="27" t="s">
        <v>31</v>
      </c>
      <c r="F14" s="3">
        <v>0</v>
      </c>
      <c r="G14" s="28">
        <f t="shared" si="1"/>
        <v>0</v>
      </c>
    </row>
    <row r="15" spans="1:7" x14ac:dyDescent="0.2">
      <c r="A15" s="20"/>
      <c r="B15" s="20"/>
      <c r="C15" s="20"/>
      <c r="D15" s="20"/>
      <c r="E15" s="20"/>
      <c r="F15" s="20"/>
      <c r="G15" s="20"/>
    </row>
    <row r="16" spans="1:7" ht="63.75" x14ac:dyDescent="0.2">
      <c r="A16" s="26">
        <v>13.06</v>
      </c>
      <c r="B16" s="21"/>
      <c r="C16" s="21" t="s">
        <v>343</v>
      </c>
      <c r="D16" s="21"/>
      <c r="E16" s="21"/>
      <c r="F16" s="21"/>
      <c r="G16" s="21"/>
    </row>
    <row r="17" spans="1:7" x14ac:dyDescent="0.2">
      <c r="A17" s="20"/>
      <c r="B17" s="27" t="s">
        <v>29</v>
      </c>
      <c r="C17" s="2" t="s">
        <v>30</v>
      </c>
      <c r="D17" s="3">
        <v>11</v>
      </c>
      <c r="E17" s="27" t="s">
        <v>74</v>
      </c>
      <c r="F17" s="28">
        <v>0</v>
      </c>
      <c r="G17" s="28">
        <f t="shared" ref="G17:G19" si="2">+D17*F17</f>
        <v>0</v>
      </c>
    </row>
    <row r="18" spans="1:7" x14ac:dyDescent="0.2">
      <c r="A18" s="20"/>
      <c r="B18" s="27" t="s">
        <v>29</v>
      </c>
      <c r="C18" s="2" t="s">
        <v>36</v>
      </c>
      <c r="D18" s="3">
        <v>10</v>
      </c>
      <c r="E18" s="27" t="s">
        <v>74</v>
      </c>
      <c r="F18" s="28">
        <v>0</v>
      </c>
      <c r="G18" s="28">
        <f t="shared" si="2"/>
        <v>0</v>
      </c>
    </row>
    <row r="19" spans="1:7" x14ac:dyDescent="0.2">
      <c r="A19" s="20"/>
      <c r="B19" s="27" t="s">
        <v>29</v>
      </c>
      <c r="C19" s="20"/>
      <c r="D19" s="20"/>
      <c r="E19" s="27" t="s">
        <v>74</v>
      </c>
      <c r="F19" s="28">
        <v>0</v>
      </c>
      <c r="G19" s="28">
        <f t="shared" si="2"/>
        <v>0</v>
      </c>
    </row>
    <row r="20" spans="1:7" x14ac:dyDescent="0.2">
      <c r="A20" s="20"/>
      <c r="B20" s="20"/>
      <c r="C20" s="20"/>
      <c r="D20" s="20"/>
      <c r="E20" s="20"/>
      <c r="F20" s="20"/>
      <c r="G20" s="20"/>
    </row>
    <row r="21" spans="1:7" ht="38.25" x14ac:dyDescent="0.2">
      <c r="A21" s="26">
        <v>13.07</v>
      </c>
      <c r="B21" s="4"/>
      <c r="C21" s="21" t="s">
        <v>344</v>
      </c>
      <c r="D21" s="4"/>
      <c r="E21" s="4"/>
      <c r="F21" s="4"/>
      <c r="G21" s="4"/>
    </row>
    <row r="22" spans="1:7" x14ac:dyDescent="0.2">
      <c r="A22" s="20"/>
      <c r="B22" s="27" t="s">
        <v>29</v>
      </c>
      <c r="C22" s="2" t="s">
        <v>30</v>
      </c>
      <c r="D22" s="3">
        <v>8</v>
      </c>
      <c r="E22" s="27" t="s">
        <v>74</v>
      </c>
      <c r="F22" s="3">
        <v>0</v>
      </c>
      <c r="G22" s="28">
        <f t="shared" ref="G22:G23" si="3">+D22*F22</f>
        <v>0</v>
      </c>
    </row>
    <row r="23" spans="1:7" x14ac:dyDescent="0.2">
      <c r="A23" s="20"/>
      <c r="B23" s="27" t="s">
        <v>29</v>
      </c>
      <c r="C23" s="2" t="s">
        <v>36</v>
      </c>
      <c r="D23" s="3">
        <v>7</v>
      </c>
      <c r="E23" s="27" t="s">
        <v>74</v>
      </c>
      <c r="F23" s="3">
        <v>0</v>
      </c>
      <c r="G23" s="28">
        <f t="shared" si="3"/>
        <v>0</v>
      </c>
    </row>
    <row r="24" spans="1:7" x14ac:dyDescent="0.2">
      <c r="A24" s="20"/>
      <c r="B24" s="20"/>
      <c r="C24" s="20"/>
      <c r="D24" s="20"/>
      <c r="E24" s="20"/>
      <c r="F24" s="20"/>
      <c r="G24" s="20"/>
    </row>
    <row r="25" spans="1:7" ht="51" x14ac:dyDescent="0.2">
      <c r="A25" s="26">
        <v>13.08</v>
      </c>
      <c r="B25" s="4"/>
      <c r="C25" s="21" t="s">
        <v>345</v>
      </c>
      <c r="D25" s="4"/>
      <c r="E25" s="4"/>
      <c r="F25" s="4"/>
      <c r="G25" s="4"/>
    </row>
    <row r="26" spans="1:7" x14ac:dyDescent="0.2">
      <c r="A26" s="20"/>
      <c r="B26" s="27" t="s">
        <v>29</v>
      </c>
      <c r="C26" s="2" t="s">
        <v>30</v>
      </c>
      <c r="D26" s="3">
        <v>11</v>
      </c>
      <c r="E26" s="27" t="s">
        <v>74</v>
      </c>
      <c r="F26" s="3">
        <v>0</v>
      </c>
      <c r="G26" s="28">
        <f t="shared" ref="G26:G27" si="4">+D26*F26</f>
        <v>0</v>
      </c>
    </row>
    <row r="27" spans="1:7" x14ac:dyDescent="0.2">
      <c r="A27" s="4"/>
      <c r="B27" s="27" t="s">
        <v>29</v>
      </c>
      <c r="C27" s="2" t="s">
        <v>36</v>
      </c>
      <c r="D27" s="3">
        <v>10</v>
      </c>
      <c r="E27" s="31" t="s">
        <v>74</v>
      </c>
      <c r="F27" s="3">
        <v>0</v>
      </c>
      <c r="G27" s="28">
        <f t="shared" si="4"/>
        <v>0</v>
      </c>
    </row>
    <row r="28" spans="1:7" x14ac:dyDescent="0.2">
      <c r="A28" s="9">
        <v>14</v>
      </c>
      <c r="B28" s="4"/>
      <c r="C28" s="10" t="s">
        <v>75</v>
      </c>
      <c r="D28" s="4"/>
      <c r="E28" s="4"/>
      <c r="F28" s="4"/>
      <c r="G28" s="4"/>
    </row>
    <row r="29" spans="1:7" ht="102" x14ac:dyDescent="0.2">
      <c r="A29" s="29">
        <v>14.03</v>
      </c>
      <c r="B29" s="21"/>
      <c r="C29" s="21" t="s">
        <v>346</v>
      </c>
      <c r="D29" s="21"/>
      <c r="E29" s="21"/>
      <c r="F29" s="21"/>
      <c r="G29" s="21"/>
    </row>
    <row r="30" spans="1:7" x14ac:dyDescent="0.2">
      <c r="A30" s="20"/>
      <c r="B30" s="27" t="s">
        <v>29</v>
      </c>
      <c r="C30" s="27" t="s">
        <v>30</v>
      </c>
      <c r="D30" s="3">
        <v>192</v>
      </c>
      <c r="E30" s="27" t="s">
        <v>31</v>
      </c>
      <c r="F30" s="3">
        <v>0</v>
      </c>
      <c r="G30" s="28">
        <f t="shared" ref="G30:G31" si="5">+D30*F30</f>
        <v>0</v>
      </c>
    </row>
    <row r="31" spans="1:7" x14ac:dyDescent="0.2">
      <c r="A31" s="20"/>
      <c r="B31" s="27" t="s">
        <v>29</v>
      </c>
      <c r="C31" s="27" t="s">
        <v>38</v>
      </c>
      <c r="D31" s="3">
        <v>192</v>
      </c>
      <c r="E31" s="27" t="s">
        <v>31</v>
      </c>
      <c r="F31" s="3">
        <v>0</v>
      </c>
      <c r="G31" s="28">
        <f t="shared" si="5"/>
        <v>0</v>
      </c>
    </row>
    <row r="32" spans="1:7" x14ac:dyDescent="0.2">
      <c r="A32" s="20"/>
      <c r="B32" s="20"/>
      <c r="C32" s="20"/>
      <c r="D32" s="20"/>
      <c r="E32" s="20"/>
      <c r="F32" s="20"/>
      <c r="G32" s="20"/>
    </row>
    <row r="33" spans="1:8" ht="102" x14ac:dyDescent="0.2">
      <c r="A33" s="29">
        <v>14.06</v>
      </c>
      <c r="B33" s="21"/>
      <c r="C33" s="21" t="s">
        <v>347</v>
      </c>
      <c r="D33" s="21"/>
      <c r="E33" s="21"/>
      <c r="F33" s="21"/>
      <c r="G33" s="21"/>
    </row>
    <row r="34" spans="1:8" x14ac:dyDescent="0.2">
      <c r="A34" s="20"/>
      <c r="B34" s="27" t="s">
        <v>29</v>
      </c>
      <c r="C34" s="2" t="s">
        <v>76</v>
      </c>
      <c r="D34" s="3">
        <v>2111</v>
      </c>
      <c r="E34" s="27" t="s">
        <v>31</v>
      </c>
      <c r="F34" s="3">
        <v>0</v>
      </c>
      <c r="G34" s="28">
        <f>+D34*F34</f>
        <v>0</v>
      </c>
    </row>
    <row r="35" spans="1:8" x14ac:dyDescent="0.2">
      <c r="A35" s="20"/>
      <c r="B35" s="20"/>
      <c r="C35" s="20"/>
      <c r="D35" s="20"/>
      <c r="E35" s="20"/>
      <c r="F35" s="20"/>
      <c r="G35" s="95">
        <f>SUM(G3:G34)</f>
        <v>0</v>
      </c>
    </row>
    <row r="36" spans="1:8" x14ac:dyDescent="0.2">
      <c r="A36" s="117" t="s">
        <v>77</v>
      </c>
      <c r="B36" s="117"/>
      <c r="C36" s="117"/>
      <c r="D36" s="117"/>
      <c r="E36" s="117"/>
      <c r="F36" s="117"/>
      <c r="G36" s="117"/>
      <c r="H36" s="117"/>
    </row>
  </sheetData>
  <mergeCells count="3">
    <mergeCell ref="A1:C1"/>
    <mergeCell ref="D1:G1"/>
    <mergeCell ref="A36:H3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7"/>
  <sheetViews>
    <sheetView topLeftCell="A14" workbookViewId="0">
      <selection activeCell="G26" sqref="G26"/>
    </sheetView>
  </sheetViews>
  <sheetFormatPr defaultRowHeight="12.75" x14ac:dyDescent="0.2"/>
  <cols>
    <col min="1" max="1" width="5.33203125" style="1" customWidth="1"/>
    <col min="2" max="2" width="8.1640625" style="1" customWidth="1"/>
    <col min="3" max="3" width="54.83203125" style="1" customWidth="1"/>
    <col min="4" max="4" width="12.83203125" style="1" customWidth="1"/>
    <col min="5" max="5" width="6.5" style="1" customWidth="1"/>
    <col min="6" max="6" width="15.5" style="1" customWidth="1"/>
    <col min="7" max="7" width="12.5" style="1" customWidth="1"/>
    <col min="8" max="8" width="6" style="1" customWidth="1"/>
    <col min="9" max="16384" width="9.33203125" style="1"/>
  </cols>
  <sheetData>
    <row r="1" spans="1:7" x14ac:dyDescent="0.2">
      <c r="A1" s="115" t="s">
        <v>22</v>
      </c>
      <c r="B1" s="115"/>
      <c r="C1" s="115"/>
      <c r="D1" s="116" t="s">
        <v>0</v>
      </c>
      <c r="E1" s="116"/>
      <c r="F1" s="116"/>
      <c r="G1" s="116"/>
    </row>
    <row r="2" spans="1:7" ht="25.5" x14ac:dyDescent="0.2">
      <c r="A2" s="19" t="s">
        <v>40</v>
      </c>
      <c r="B2" s="23" t="s">
        <v>23</v>
      </c>
      <c r="C2" s="24" t="s">
        <v>24</v>
      </c>
      <c r="D2" s="25" t="s">
        <v>25</v>
      </c>
      <c r="E2" s="23" t="s">
        <v>26</v>
      </c>
      <c r="F2" s="7" t="s">
        <v>27</v>
      </c>
      <c r="G2" s="19" t="s">
        <v>41</v>
      </c>
    </row>
    <row r="3" spans="1:7" ht="63.75" x14ac:dyDescent="0.2">
      <c r="A3" s="29">
        <v>14.07</v>
      </c>
      <c r="B3" s="21"/>
      <c r="C3" s="21" t="s">
        <v>332</v>
      </c>
      <c r="D3" s="21"/>
      <c r="E3" s="21"/>
      <c r="F3" s="21"/>
      <c r="G3" s="21"/>
    </row>
    <row r="4" spans="1:7" x14ac:dyDescent="0.2">
      <c r="A4" s="20"/>
      <c r="B4" s="27" t="s">
        <v>29</v>
      </c>
      <c r="C4" s="2" t="s">
        <v>76</v>
      </c>
      <c r="D4" s="3">
        <v>2111</v>
      </c>
      <c r="E4" s="27" t="s">
        <v>31</v>
      </c>
      <c r="F4" s="3">
        <v>0</v>
      </c>
      <c r="G4" s="28">
        <f>+D4*F4</f>
        <v>0</v>
      </c>
    </row>
    <row r="5" spans="1:7" x14ac:dyDescent="0.2">
      <c r="A5" s="20"/>
      <c r="B5" s="20"/>
      <c r="C5" s="20"/>
      <c r="D5" s="20"/>
      <c r="E5" s="20"/>
      <c r="F5" s="20"/>
      <c r="G5" s="20"/>
    </row>
    <row r="6" spans="1:7" ht="76.5" x14ac:dyDescent="0.2">
      <c r="A6" s="26">
        <v>14.09</v>
      </c>
      <c r="B6" s="21"/>
      <c r="C6" s="21" t="s">
        <v>333</v>
      </c>
      <c r="D6" s="21"/>
      <c r="E6" s="21"/>
      <c r="F6" s="21"/>
      <c r="G6" s="21"/>
    </row>
    <row r="7" spans="1:7" x14ac:dyDescent="0.2">
      <c r="A7" s="20"/>
      <c r="B7" s="27" t="s">
        <v>29</v>
      </c>
      <c r="C7" s="2" t="s">
        <v>30</v>
      </c>
      <c r="D7" s="3">
        <v>24</v>
      </c>
      <c r="E7" s="27" t="s">
        <v>68</v>
      </c>
      <c r="F7" s="28">
        <v>0</v>
      </c>
      <c r="G7" s="28">
        <f t="shared" ref="G7:G8" si="0">+D7*F7</f>
        <v>0</v>
      </c>
    </row>
    <row r="8" spans="1:7" x14ac:dyDescent="0.2">
      <c r="A8" s="20"/>
      <c r="B8" s="20"/>
      <c r="C8" s="2" t="s">
        <v>38</v>
      </c>
      <c r="D8" s="3">
        <v>24</v>
      </c>
      <c r="E8" s="27" t="s">
        <v>68</v>
      </c>
      <c r="F8" s="28">
        <v>0</v>
      </c>
      <c r="G8" s="28">
        <f t="shared" si="0"/>
        <v>0</v>
      </c>
    </row>
    <row r="9" spans="1:7" ht="63.75" x14ac:dyDescent="0.2">
      <c r="A9" s="29">
        <v>14.02</v>
      </c>
      <c r="B9" s="21"/>
      <c r="C9" s="21" t="s">
        <v>334</v>
      </c>
      <c r="D9" s="21"/>
      <c r="E9" s="21"/>
      <c r="F9" s="21"/>
      <c r="G9" s="21"/>
    </row>
    <row r="10" spans="1:7" x14ac:dyDescent="0.2">
      <c r="A10" s="4"/>
      <c r="B10" s="27" t="s">
        <v>29</v>
      </c>
      <c r="C10" s="46" t="s">
        <v>76</v>
      </c>
      <c r="D10" s="3">
        <v>8</v>
      </c>
      <c r="E10" s="27" t="s">
        <v>78</v>
      </c>
      <c r="F10" s="28">
        <v>0</v>
      </c>
      <c r="G10" s="28">
        <f>+D10*F10</f>
        <v>0</v>
      </c>
    </row>
    <row r="11" spans="1:7" ht="63.75" x14ac:dyDescent="0.2">
      <c r="A11" s="26">
        <v>14.03</v>
      </c>
      <c r="B11" s="21"/>
      <c r="C11" s="21" t="s">
        <v>335</v>
      </c>
      <c r="D11" s="21"/>
      <c r="E11" s="21"/>
      <c r="F11" s="21"/>
      <c r="G11" s="21"/>
    </row>
    <row r="12" spans="1:7" x14ac:dyDescent="0.2">
      <c r="A12" s="4"/>
      <c r="B12" s="27" t="s">
        <v>29</v>
      </c>
      <c r="C12" s="46" t="s">
        <v>79</v>
      </c>
      <c r="D12" s="3">
        <v>2</v>
      </c>
      <c r="E12" s="27" t="s">
        <v>78</v>
      </c>
      <c r="F12" s="28">
        <v>0</v>
      </c>
      <c r="G12" s="28">
        <f>+D12*F12</f>
        <v>0</v>
      </c>
    </row>
    <row r="13" spans="1:7" ht="38.25" x14ac:dyDescent="0.2">
      <c r="A13" s="29">
        <v>14.04</v>
      </c>
      <c r="B13" s="21"/>
      <c r="C13" s="21" t="s">
        <v>336</v>
      </c>
      <c r="D13" s="21"/>
      <c r="E13" s="21"/>
      <c r="F13" s="21"/>
      <c r="G13" s="21"/>
    </row>
    <row r="14" spans="1:7" x14ac:dyDescent="0.2">
      <c r="A14" s="4"/>
      <c r="B14" s="27" t="s">
        <v>29</v>
      </c>
      <c r="C14" s="46" t="s">
        <v>79</v>
      </c>
      <c r="D14" s="3">
        <v>60</v>
      </c>
      <c r="E14" s="27" t="s">
        <v>80</v>
      </c>
      <c r="F14" s="3">
        <v>0</v>
      </c>
      <c r="G14" s="28">
        <f t="shared" ref="G14:G15" si="1">+D14*F14</f>
        <v>0</v>
      </c>
    </row>
    <row r="15" spans="1:7" x14ac:dyDescent="0.2">
      <c r="A15" s="4"/>
      <c r="B15" s="27" t="s">
        <v>29</v>
      </c>
      <c r="C15" s="46" t="s">
        <v>37</v>
      </c>
      <c r="D15" s="3">
        <v>65</v>
      </c>
      <c r="E15" s="31" t="s">
        <v>80</v>
      </c>
      <c r="F15" s="3">
        <v>0</v>
      </c>
      <c r="G15" s="28">
        <f t="shared" si="1"/>
        <v>0</v>
      </c>
    </row>
    <row r="16" spans="1:7" ht="25.5" x14ac:dyDescent="0.2">
      <c r="A16" s="26">
        <v>14.05</v>
      </c>
      <c r="B16" s="20"/>
      <c r="C16" s="21" t="s">
        <v>337</v>
      </c>
      <c r="D16" s="20"/>
      <c r="E16" s="20"/>
      <c r="F16" s="20"/>
      <c r="G16" s="20"/>
    </row>
    <row r="17" spans="1:8" x14ac:dyDescent="0.2">
      <c r="A17" s="4"/>
      <c r="B17" s="27" t="s">
        <v>29</v>
      </c>
      <c r="C17" s="46" t="s">
        <v>79</v>
      </c>
      <c r="D17" s="3">
        <v>6</v>
      </c>
      <c r="E17" s="27" t="s">
        <v>78</v>
      </c>
      <c r="F17" s="3">
        <v>0</v>
      </c>
      <c r="G17" s="28">
        <f t="shared" ref="G17:G18" si="2">+D17*F17</f>
        <v>0</v>
      </c>
    </row>
    <row r="18" spans="1:8" x14ac:dyDescent="0.2">
      <c r="A18" s="4"/>
      <c r="B18" s="27" t="s">
        <v>29</v>
      </c>
      <c r="C18" s="46" t="s">
        <v>37</v>
      </c>
      <c r="D18" s="3">
        <v>3</v>
      </c>
      <c r="E18" s="27" t="s">
        <v>78</v>
      </c>
      <c r="F18" s="3">
        <v>0</v>
      </c>
      <c r="G18" s="28">
        <f t="shared" si="2"/>
        <v>0</v>
      </c>
    </row>
    <row r="19" spans="1:8" ht="51" x14ac:dyDescent="0.2">
      <c r="A19" s="26">
        <v>14.06</v>
      </c>
      <c r="B19" s="4"/>
      <c r="C19" s="21" t="s">
        <v>338</v>
      </c>
      <c r="D19" s="4"/>
      <c r="E19" s="4"/>
      <c r="F19" s="4"/>
      <c r="G19" s="4"/>
    </row>
    <row r="20" spans="1:8" x14ac:dyDescent="0.2">
      <c r="A20" s="4"/>
      <c r="B20" s="27" t="s">
        <v>29</v>
      </c>
      <c r="C20" s="46" t="s">
        <v>79</v>
      </c>
      <c r="D20" s="3">
        <v>20</v>
      </c>
      <c r="E20" s="27" t="s">
        <v>78</v>
      </c>
      <c r="F20" s="28">
        <v>0</v>
      </c>
      <c r="G20" s="28">
        <f t="shared" ref="G20:G21" si="3">+D20*F20</f>
        <v>0</v>
      </c>
    </row>
    <row r="21" spans="1:8" x14ac:dyDescent="0.2">
      <c r="A21" s="4"/>
      <c r="B21" s="27" t="s">
        <v>29</v>
      </c>
      <c r="C21" s="46" t="s">
        <v>37</v>
      </c>
      <c r="D21" s="3">
        <v>5</v>
      </c>
      <c r="E21" s="27" t="s">
        <v>78</v>
      </c>
      <c r="F21" s="28">
        <v>0</v>
      </c>
      <c r="G21" s="28">
        <f t="shared" si="3"/>
        <v>0</v>
      </c>
    </row>
    <row r="22" spans="1:8" ht="51" x14ac:dyDescent="0.2">
      <c r="A22" s="26">
        <v>14.07</v>
      </c>
      <c r="B22" s="4"/>
      <c r="C22" s="21" t="s">
        <v>339</v>
      </c>
      <c r="D22" s="4"/>
      <c r="E22" s="4"/>
      <c r="F22" s="4"/>
      <c r="G22" s="4"/>
    </row>
    <row r="23" spans="1:8" x14ac:dyDescent="0.2">
      <c r="A23" s="20"/>
      <c r="B23" s="27" t="s">
        <v>29</v>
      </c>
      <c r="C23" s="46" t="s">
        <v>79</v>
      </c>
      <c r="D23" s="3">
        <v>15</v>
      </c>
      <c r="E23" s="27" t="s">
        <v>78</v>
      </c>
      <c r="F23" s="28">
        <v>0</v>
      </c>
      <c r="G23" s="28">
        <f t="shared" ref="G23:G24" si="4">+D23*F23</f>
        <v>0</v>
      </c>
    </row>
    <row r="24" spans="1:8" x14ac:dyDescent="0.2">
      <c r="A24" s="4"/>
      <c r="B24" s="27" t="s">
        <v>29</v>
      </c>
      <c r="C24" s="46" t="s">
        <v>37</v>
      </c>
      <c r="D24" s="3">
        <v>8</v>
      </c>
      <c r="E24" s="27" t="s">
        <v>78</v>
      </c>
      <c r="F24" s="28">
        <v>0</v>
      </c>
      <c r="G24" s="28">
        <f t="shared" si="4"/>
        <v>0</v>
      </c>
    </row>
    <row r="25" spans="1:8" x14ac:dyDescent="0.2">
      <c r="A25" s="20"/>
      <c r="B25" s="20"/>
      <c r="C25" s="20"/>
      <c r="D25" s="20"/>
      <c r="E25" s="20"/>
      <c r="F25" s="20"/>
      <c r="G25" s="20">
        <f>SUM(G3:G24)</f>
        <v>0</v>
      </c>
    </row>
    <row r="26" spans="1:8" x14ac:dyDescent="0.2">
      <c r="A26" s="118" t="s">
        <v>81</v>
      </c>
      <c r="B26" s="119"/>
      <c r="C26" s="119"/>
      <c r="D26" s="119"/>
      <c r="E26" s="119"/>
      <c r="F26" s="120"/>
      <c r="G26" s="11">
        <f>+G25+'Table 7'!G35+'Table 6'!G34+'Table 5'!G34+'Table 4'!G44+'Table 3'!G36+'Table 2'!G36</f>
        <v>0</v>
      </c>
    </row>
    <row r="27" spans="1:8" x14ac:dyDescent="0.2">
      <c r="A27" s="117" t="s">
        <v>82</v>
      </c>
      <c r="B27" s="117"/>
      <c r="C27" s="117"/>
      <c r="D27" s="117"/>
      <c r="E27" s="117"/>
      <c r="F27" s="117"/>
      <c r="G27" s="117"/>
      <c r="H27" s="117"/>
    </row>
  </sheetData>
  <mergeCells count="4">
    <mergeCell ref="A1:C1"/>
    <mergeCell ref="D1:G1"/>
    <mergeCell ref="A26:F26"/>
    <mergeCell ref="A27:H2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4"/>
  <sheetViews>
    <sheetView topLeftCell="A15" workbookViewId="0">
      <selection activeCell="A24" sqref="A24:H24"/>
    </sheetView>
  </sheetViews>
  <sheetFormatPr defaultRowHeight="12.75" x14ac:dyDescent="0.2"/>
  <cols>
    <col min="1" max="1" width="4.83203125" style="1" customWidth="1"/>
    <col min="2" max="2" width="10.5" style="1" customWidth="1"/>
    <col min="3" max="3" width="42.83203125" style="1" customWidth="1"/>
    <col min="4" max="4" width="17.1640625" style="1" customWidth="1"/>
    <col min="5" max="5" width="6" style="1" customWidth="1"/>
    <col min="6" max="6" width="12.83203125" style="1" customWidth="1"/>
    <col min="7" max="7" width="15.33203125" style="1" customWidth="1"/>
    <col min="8" max="8" width="12.5" style="1" customWidth="1"/>
    <col min="9" max="16384" width="9.33203125" style="1"/>
  </cols>
  <sheetData>
    <row r="1" spans="1:7" x14ac:dyDescent="0.2">
      <c r="A1" s="107" t="s">
        <v>2</v>
      </c>
      <c r="B1" s="107"/>
      <c r="C1" s="107"/>
      <c r="D1" s="107"/>
      <c r="E1" s="107"/>
      <c r="F1" s="107"/>
      <c r="G1" s="107"/>
    </row>
    <row r="2" spans="1:7" x14ac:dyDescent="0.2">
      <c r="A2" s="107" t="s">
        <v>0</v>
      </c>
      <c r="B2" s="107"/>
      <c r="C2" s="107"/>
      <c r="D2" s="107"/>
      <c r="E2" s="107"/>
      <c r="F2" s="107"/>
      <c r="G2" s="107"/>
    </row>
    <row r="3" spans="1:7" x14ac:dyDescent="0.2">
      <c r="A3" s="115" t="s">
        <v>83</v>
      </c>
      <c r="B3" s="115"/>
      <c r="C3" s="115"/>
      <c r="D3" s="34"/>
      <c r="E3" s="34"/>
      <c r="F3" s="116" t="s">
        <v>84</v>
      </c>
      <c r="G3" s="116"/>
    </row>
    <row r="4" spans="1:7" ht="25.5" x14ac:dyDescent="0.2">
      <c r="A4" s="21" t="s">
        <v>40</v>
      </c>
      <c r="B4" s="68" t="s">
        <v>23</v>
      </c>
      <c r="C4" s="5" t="s">
        <v>24</v>
      </c>
      <c r="D4" s="23" t="s">
        <v>85</v>
      </c>
      <c r="E4" s="23" t="s">
        <v>26</v>
      </c>
      <c r="F4" s="32" t="s">
        <v>27</v>
      </c>
      <c r="G4" s="32" t="s">
        <v>86</v>
      </c>
    </row>
    <row r="5" spans="1:7" ht="140.25" x14ac:dyDescent="0.2">
      <c r="A5" s="65">
        <v>1</v>
      </c>
      <c r="B5" s="21"/>
      <c r="C5" s="21" t="s">
        <v>326</v>
      </c>
      <c r="D5" s="21"/>
      <c r="E5" s="21"/>
      <c r="F5" s="21"/>
      <c r="G5" s="21"/>
    </row>
    <row r="6" spans="1:7" x14ac:dyDescent="0.2">
      <c r="A6" s="20"/>
      <c r="B6" s="69" t="s">
        <v>29</v>
      </c>
      <c r="C6" s="46" t="s">
        <v>30</v>
      </c>
      <c r="D6" s="40">
        <v>4</v>
      </c>
      <c r="E6" s="27" t="s">
        <v>87</v>
      </c>
      <c r="F6" s="28">
        <v>0</v>
      </c>
      <c r="G6" s="28">
        <f>+D6*F6</f>
        <v>0</v>
      </c>
    </row>
    <row r="7" spans="1:7" x14ac:dyDescent="0.2">
      <c r="A7" s="20"/>
      <c r="B7" s="69" t="s">
        <v>29</v>
      </c>
      <c r="C7" s="46" t="s">
        <v>38</v>
      </c>
      <c r="D7" s="40">
        <v>4</v>
      </c>
      <c r="E7" s="27" t="s">
        <v>87</v>
      </c>
      <c r="F7" s="28">
        <v>0</v>
      </c>
      <c r="G7" s="28">
        <f>+D7*F7</f>
        <v>0</v>
      </c>
    </row>
    <row r="8" spans="1:7" ht="127.5" x14ac:dyDescent="0.2">
      <c r="A8" s="65">
        <v>2</v>
      </c>
      <c r="B8" s="21"/>
      <c r="C8" s="21" t="s">
        <v>327</v>
      </c>
      <c r="D8" s="21"/>
      <c r="E8" s="21"/>
      <c r="F8" s="21"/>
      <c r="G8" s="21"/>
    </row>
    <row r="9" spans="1:7" x14ac:dyDescent="0.2">
      <c r="A9" s="20"/>
      <c r="B9" s="69" t="s">
        <v>29</v>
      </c>
      <c r="C9" s="46" t="s">
        <v>30</v>
      </c>
      <c r="D9" s="40">
        <v>4</v>
      </c>
      <c r="E9" s="27" t="s">
        <v>87</v>
      </c>
      <c r="F9" s="28">
        <v>0</v>
      </c>
      <c r="G9" s="28">
        <f t="shared" ref="G9:G10" si="0">+D9*F9</f>
        <v>0</v>
      </c>
    </row>
    <row r="10" spans="1:7" x14ac:dyDescent="0.2">
      <c r="A10" s="20"/>
      <c r="B10" s="69" t="s">
        <v>29</v>
      </c>
      <c r="C10" s="46" t="s">
        <v>38</v>
      </c>
      <c r="D10" s="40">
        <v>4</v>
      </c>
      <c r="E10" s="27" t="s">
        <v>87</v>
      </c>
      <c r="F10" s="28">
        <v>0</v>
      </c>
      <c r="G10" s="28">
        <f t="shared" si="0"/>
        <v>0</v>
      </c>
    </row>
    <row r="11" spans="1:7" ht="76.5" x14ac:dyDescent="0.2">
      <c r="A11" s="65">
        <v>3</v>
      </c>
      <c r="B11" s="21"/>
      <c r="C11" s="21" t="s">
        <v>328</v>
      </c>
      <c r="D11" s="21"/>
      <c r="E11" s="21"/>
      <c r="F11" s="21"/>
      <c r="G11" s="21"/>
    </row>
    <row r="12" spans="1:7" x14ac:dyDescent="0.2">
      <c r="A12" s="20"/>
      <c r="B12" s="69" t="s">
        <v>29</v>
      </c>
      <c r="C12" s="46" t="s">
        <v>30</v>
      </c>
      <c r="D12" s="40">
        <v>4</v>
      </c>
      <c r="E12" s="27" t="s">
        <v>87</v>
      </c>
      <c r="F12" s="28">
        <v>0</v>
      </c>
      <c r="G12" s="28">
        <f t="shared" ref="G12:G13" si="1">+D12*F12</f>
        <v>0</v>
      </c>
    </row>
    <row r="13" spans="1:7" x14ac:dyDescent="0.2">
      <c r="A13" s="20"/>
      <c r="B13" s="69" t="s">
        <v>29</v>
      </c>
      <c r="C13" s="46" t="s">
        <v>38</v>
      </c>
      <c r="D13" s="40">
        <v>4</v>
      </c>
      <c r="E13" s="27" t="s">
        <v>87</v>
      </c>
      <c r="F13" s="28">
        <v>0</v>
      </c>
      <c r="G13" s="28">
        <f t="shared" si="1"/>
        <v>0</v>
      </c>
    </row>
    <row r="14" spans="1:7" ht="127.5" x14ac:dyDescent="0.2">
      <c r="A14" s="65">
        <v>4</v>
      </c>
      <c r="B14" s="21"/>
      <c r="C14" s="21" t="s">
        <v>329</v>
      </c>
      <c r="D14" s="21"/>
      <c r="E14" s="21"/>
      <c r="F14" s="21"/>
      <c r="G14" s="21"/>
    </row>
    <row r="15" spans="1:7" x14ac:dyDescent="0.2">
      <c r="A15" s="20"/>
      <c r="B15" s="69" t="s">
        <v>29</v>
      </c>
      <c r="C15" s="46" t="s">
        <v>30</v>
      </c>
      <c r="D15" s="40">
        <v>6</v>
      </c>
      <c r="E15" s="27" t="s">
        <v>87</v>
      </c>
      <c r="F15" s="28">
        <v>0</v>
      </c>
      <c r="G15" s="28">
        <f t="shared" ref="G15:G16" si="2">+D15*F15</f>
        <v>0</v>
      </c>
    </row>
    <row r="16" spans="1:7" x14ac:dyDescent="0.2">
      <c r="A16" s="20"/>
      <c r="B16" s="69" t="s">
        <v>29</v>
      </c>
      <c r="C16" s="46" t="s">
        <v>38</v>
      </c>
      <c r="D16" s="40">
        <v>6</v>
      </c>
      <c r="E16" s="27" t="s">
        <v>87</v>
      </c>
      <c r="F16" s="28">
        <v>0</v>
      </c>
      <c r="G16" s="28">
        <f t="shared" si="2"/>
        <v>0</v>
      </c>
    </row>
    <row r="17" spans="1:8" ht="102" x14ac:dyDescent="0.2">
      <c r="A17" s="65">
        <v>5</v>
      </c>
      <c r="B17" s="21"/>
      <c r="C17" s="21" t="s">
        <v>330</v>
      </c>
      <c r="D17" s="21"/>
      <c r="E17" s="21"/>
      <c r="F17" s="21"/>
      <c r="G17" s="21"/>
    </row>
    <row r="18" spans="1:8" x14ac:dyDescent="0.2">
      <c r="A18" s="20"/>
      <c r="B18" s="69" t="s">
        <v>29</v>
      </c>
      <c r="C18" s="46" t="s">
        <v>30</v>
      </c>
      <c r="D18" s="40">
        <v>60</v>
      </c>
      <c r="E18" s="27" t="s">
        <v>80</v>
      </c>
      <c r="F18" s="3">
        <v>0</v>
      </c>
      <c r="G18" s="28">
        <f t="shared" ref="G18:G19" si="3">+D18*F18</f>
        <v>0</v>
      </c>
    </row>
    <row r="19" spans="1:8" x14ac:dyDescent="0.2">
      <c r="A19" s="20"/>
      <c r="B19" s="69" t="s">
        <v>29</v>
      </c>
      <c r="C19" s="46" t="s">
        <v>38</v>
      </c>
      <c r="D19" s="40">
        <v>60</v>
      </c>
      <c r="E19" s="27" t="s">
        <v>80</v>
      </c>
      <c r="F19" s="3">
        <v>0</v>
      </c>
      <c r="G19" s="28">
        <f t="shared" si="3"/>
        <v>0</v>
      </c>
    </row>
    <row r="20" spans="1:8" ht="102" x14ac:dyDescent="0.2">
      <c r="A20" s="65">
        <v>6</v>
      </c>
      <c r="B20" s="21"/>
      <c r="C20" s="21" t="s">
        <v>331</v>
      </c>
      <c r="D20" s="21"/>
      <c r="E20" s="21"/>
      <c r="F20" s="21"/>
      <c r="G20" s="21"/>
    </row>
    <row r="21" spans="1:8" x14ac:dyDescent="0.2">
      <c r="A21" s="20"/>
      <c r="B21" s="69" t="s">
        <v>29</v>
      </c>
      <c r="C21" s="46" t="s">
        <v>30</v>
      </c>
      <c r="D21" s="40">
        <v>60</v>
      </c>
      <c r="E21" s="27" t="s">
        <v>80</v>
      </c>
      <c r="F21" s="3">
        <v>0</v>
      </c>
      <c r="G21" s="28">
        <f t="shared" ref="G21:G22" si="4">+D21*F21</f>
        <v>0</v>
      </c>
    </row>
    <row r="22" spans="1:8" x14ac:dyDescent="0.2">
      <c r="A22" s="20"/>
      <c r="B22" s="69" t="s">
        <v>29</v>
      </c>
      <c r="C22" s="46" t="s">
        <v>38</v>
      </c>
      <c r="D22" s="40">
        <v>60</v>
      </c>
      <c r="E22" s="27" t="s">
        <v>80</v>
      </c>
      <c r="F22" s="3">
        <v>0</v>
      </c>
      <c r="G22" s="28">
        <f t="shared" si="4"/>
        <v>0</v>
      </c>
    </row>
    <row r="23" spans="1:8" x14ac:dyDescent="0.2">
      <c r="A23" s="90"/>
      <c r="B23" s="96"/>
      <c r="C23" s="88"/>
      <c r="D23" s="97"/>
      <c r="E23" s="89"/>
      <c r="F23" s="92"/>
      <c r="G23" s="93">
        <f>SUM(G5:G22)</f>
        <v>0</v>
      </c>
    </row>
    <row r="24" spans="1:8" x14ac:dyDescent="0.2">
      <c r="A24" s="117" t="s">
        <v>88</v>
      </c>
      <c r="B24" s="117"/>
      <c r="C24" s="117"/>
      <c r="D24" s="117"/>
      <c r="E24" s="117"/>
      <c r="F24" s="117"/>
      <c r="G24" s="117"/>
      <c r="H24" s="117"/>
    </row>
  </sheetData>
  <mergeCells count="5">
    <mergeCell ref="A24:H24"/>
    <mergeCell ref="A1:G1"/>
    <mergeCell ref="A2:G2"/>
    <mergeCell ref="A3:C3"/>
    <mergeCell ref="F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IQBAL</dc:creator>
  <cp:lastModifiedBy>lenovo</cp:lastModifiedBy>
  <dcterms:created xsi:type="dcterms:W3CDTF">2024-02-26T13:46:55Z</dcterms:created>
  <dcterms:modified xsi:type="dcterms:W3CDTF">2024-02-27T14:19:22Z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2024-02-26T00:00:00Z</vt:filetime>
  </property>
  <property fmtid="{D5CDD505-2E9C-101B-9397-08002B2CF9AE}" pid="3" name="Creator">
    <vt:lpwstr>Microsoft® Excel® for Microsoft 365</vt:lpwstr>
  </property>
  <property fmtid="{D5CDD505-2E9C-101B-9397-08002B2CF9AE}" pid="4" name="LastSaved">
    <vt:filetime>2024-02-26T00:00:00Z</vt:filetime>
  </property>
  <property fmtid="{D5CDD505-2E9C-101B-9397-08002B2CF9AE}" pid="5" name="Producer">
    <vt:lpwstr>Microsoft® Excel® for Microsoft 365</vt:lpwstr>
  </property>
</Properties>
</file>